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орги 2025 год\Сады\"/>
    </mc:Choice>
  </mc:AlternateContent>
  <xr:revisionPtr revIDLastSave="0" documentId="13_ncr:1_{DD6CE058-4BE0-4867-9A98-3882E7E04AF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-3" sheetId="5" r:id="rId1"/>
    <sheet name="3-7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4" i="5" l="1"/>
  <c r="E180" i="3" l="1"/>
  <c r="F180" i="3"/>
  <c r="G180" i="3"/>
  <c r="H180" i="3"/>
  <c r="D180" i="3"/>
  <c r="D152" i="5" l="1"/>
  <c r="E116" i="3"/>
  <c r="F116" i="3"/>
  <c r="G116" i="3"/>
  <c r="H116" i="3"/>
  <c r="D116" i="3"/>
  <c r="D20" i="5" l="1"/>
  <c r="H129" i="5"/>
  <c r="E115" i="5"/>
  <c r="F115" i="5"/>
  <c r="G115" i="5"/>
  <c r="H115" i="5"/>
  <c r="D115" i="5"/>
  <c r="E209" i="5"/>
  <c r="F209" i="5"/>
  <c r="G209" i="5"/>
  <c r="H209" i="5"/>
  <c r="D209" i="5"/>
  <c r="E102" i="3"/>
  <c r="F102" i="3"/>
  <c r="G102" i="3"/>
  <c r="H102" i="3"/>
  <c r="D102" i="3"/>
  <c r="E223" i="5"/>
  <c r="F223" i="5"/>
  <c r="G223" i="5"/>
  <c r="H223" i="5"/>
  <c r="D223" i="5"/>
  <c r="E156" i="3"/>
  <c r="F156" i="3"/>
  <c r="G156" i="3"/>
  <c r="H156" i="3"/>
  <c r="D156" i="3"/>
  <c r="E155" i="5"/>
  <c r="F155" i="5"/>
  <c r="G155" i="5"/>
  <c r="H155" i="5"/>
  <c r="D155" i="5"/>
  <c r="E101" i="5"/>
  <c r="F101" i="5"/>
  <c r="G101" i="5"/>
  <c r="H101" i="5"/>
  <c r="D101" i="5"/>
  <c r="E20" i="5"/>
  <c r="F20" i="5"/>
  <c r="G20" i="5"/>
  <c r="H20" i="5"/>
  <c r="E21" i="3"/>
  <c r="F21" i="3"/>
  <c r="G21" i="3"/>
  <c r="D21" i="3"/>
  <c r="H21" i="3"/>
  <c r="H18" i="3"/>
  <c r="E130" i="3"/>
  <c r="F130" i="3"/>
  <c r="G130" i="3"/>
  <c r="H130" i="3"/>
  <c r="D130" i="3"/>
  <c r="H237" i="3"/>
  <c r="E263" i="3"/>
  <c r="F263" i="3"/>
  <c r="G263" i="3"/>
  <c r="D263" i="3"/>
  <c r="H263" i="3"/>
  <c r="D168" i="3"/>
  <c r="E168" i="3"/>
  <c r="F168" i="3"/>
  <c r="G168" i="3"/>
  <c r="H168" i="3"/>
  <c r="E206" i="3"/>
  <c r="D206" i="3"/>
  <c r="H127" i="3" l="1"/>
  <c r="G127" i="3"/>
  <c r="F127" i="3"/>
  <c r="E127" i="3"/>
  <c r="D127" i="3"/>
  <c r="E182" i="3"/>
  <c r="F182" i="3"/>
  <c r="G182" i="3"/>
  <c r="H182" i="3"/>
  <c r="D182" i="3"/>
  <c r="E182" i="5"/>
  <c r="F182" i="5"/>
  <c r="G182" i="5"/>
  <c r="H182" i="5"/>
  <c r="D182" i="5"/>
  <c r="E29" i="5"/>
  <c r="F29" i="5"/>
  <c r="G29" i="5"/>
  <c r="H29" i="5"/>
  <c r="D271" i="3"/>
  <c r="E271" i="3"/>
  <c r="F271" i="3"/>
  <c r="G271" i="3"/>
  <c r="H271" i="3"/>
  <c r="D30" i="3"/>
  <c r="D29" i="5"/>
  <c r="H278" i="5"/>
  <c r="G278" i="5"/>
  <c r="F278" i="5"/>
  <c r="E278" i="5"/>
  <c r="D278" i="5"/>
  <c r="H272" i="5"/>
  <c r="G272" i="5"/>
  <c r="F272" i="5"/>
  <c r="E272" i="5"/>
  <c r="D272" i="5"/>
  <c r="H263" i="5"/>
  <c r="G263" i="5"/>
  <c r="F263" i="5"/>
  <c r="E263" i="5"/>
  <c r="D263" i="5"/>
  <c r="H260" i="5"/>
  <c r="G260" i="5"/>
  <c r="F260" i="5"/>
  <c r="E260" i="5"/>
  <c r="D260" i="5"/>
  <c r="H250" i="5"/>
  <c r="G250" i="5"/>
  <c r="F250" i="5"/>
  <c r="E250" i="5"/>
  <c r="D250" i="5"/>
  <c r="H245" i="5"/>
  <c r="G245" i="5"/>
  <c r="F245" i="5"/>
  <c r="E245" i="5"/>
  <c r="D245" i="5"/>
  <c r="H237" i="5"/>
  <c r="G237" i="5"/>
  <c r="F237" i="5"/>
  <c r="E237" i="5"/>
  <c r="D237" i="5"/>
  <c r="H235" i="5"/>
  <c r="G235" i="5"/>
  <c r="F235" i="5"/>
  <c r="E235" i="5"/>
  <c r="D235" i="5"/>
  <c r="H217" i="5"/>
  <c r="G217" i="5"/>
  <c r="F217" i="5"/>
  <c r="E217" i="5"/>
  <c r="D217" i="5"/>
  <c r="H206" i="5"/>
  <c r="G206" i="5"/>
  <c r="F206" i="5"/>
  <c r="E206" i="5"/>
  <c r="D206" i="5"/>
  <c r="H196" i="5"/>
  <c r="G196" i="5"/>
  <c r="F196" i="5"/>
  <c r="E196" i="5"/>
  <c r="D196" i="5"/>
  <c r="H189" i="5"/>
  <c r="G189" i="5"/>
  <c r="F189" i="5"/>
  <c r="E189" i="5"/>
  <c r="D189" i="5"/>
  <c r="H180" i="5"/>
  <c r="G180" i="5"/>
  <c r="F180" i="5"/>
  <c r="E180" i="5"/>
  <c r="D180" i="5"/>
  <c r="H167" i="5"/>
  <c r="G167" i="5"/>
  <c r="F167" i="5"/>
  <c r="E167" i="5"/>
  <c r="D167" i="5"/>
  <c r="H163" i="5"/>
  <c r="G163" i="5"/>
  <c r="F163" i="5"/>
  <c r="E163" i="5"/>
  <c r="D163" i="5"/>
  <c r="H152" i="5"/>
  <c r="G152" i="5"/>
  <c r="F152" i="5"/>
  <c r="E152" i="5"/>
  <c r="H142" i="5"/>
  <c r="G142" i="5"/>
  <c r="F142" i="5"/>
  <c r="E142" i="5"/>
  <c r="D142" i="5"/>
  <c r="H137" i="5"/>
  <c r="G137" i="5"/>
  <c r="F137" i="5"/>
  <c r="E137" i="5"/>
  <c r="D137" i="5"/>
  <c r="G129" i="5"/>
  <c r="F129" i="5"/>
  <c r="E129" i="5"/>
  <c r="D129" i="5"/>
  <c r="H126" i="5"/>
  <c r="G126" i="5"/>
  <c r="F126" i="5"/>
  <c r="E126" i="5"/>
  <c r="D126" i="5"/>
  <c r="H109" i="5"/>
  <c r="G109" i="5"/>
  <c r="F109" i="5"/>
  <c r="E109" i="5"/>
  <c r="D109" i="5"/>
  <c r="H98" i="5"/>
  <c r="G98" i="5"/>
  <c r="F98" i="5"/>
  <c r="E98" i="5"/>
  <c r="D98" i="5"/>
  <c r="H87" i="5"/>
  <c r="G87" i="5"/>
  <c r="F87" i="5"/>
  <c r="E87" i="5"/>
  <c r="D87" i="5"/>
  <c r="H81" i="5"/>
  <c r="G81" i="5"/>
  <c r="F81" i="5"/>
  <c r="E81" i="5"/>
  <c r="D81" i="5"/>
  <c r="H73" i="5"/>
  <c r="G73" i="5"/>
  <c r="F73" i="5"/>
  <c r="E73" i="5"/>
  <c r="D73" i="5"/>
  <c r="H71" i="5"/>
  <c r="G71" i="5"/>
  <c r="F71" i="5"/>
  <c r="E71" i="5"/>
  <c r="D71" i="5"/>
  <c r="H61" i="5"/>
  <c r="G61" i="5"/>
  <c r="F61" i="5"/>
  <c r="E61" i="5"/>
  <c r="D61" i="5"/>
  <c r="H56" i="5"/>
  <c r="G56" i="5"/>
  <c r="F56" i="5"/>
  <c r="E56" i="5"/>
  <c r="D56" i="5"/>
  <c r="H49" i="5"/>
  <c r="G49" i="5"/>
  <c r="F49" i="5"/>
  <c r="E49" i="5"/>
  <c r="D49" i="5"/>
  <c r="H47" i="5"/>
  <c r="G47" i="5"/>
  <c r="F47" i="5"/>
  <c r="E47" i="5"/>
  <c r="D47" i="5"/>
  <c r="H35" i="5"/>
  <c r="G35" i="5"/>
  <c r="F35" i="5"/>
  <c r="E35" i="5"/>
  <c r="D35" i="5"/>
  <c r="H17" i="5"/>
  <c r="G17" i="5"/>
  <c r="F17" i="5"/>
  <c r="E17" i="5"/>
  <c r="D17" i="5"/>
  <c r="D99" i="3"/>
  <c r="D110" i="3"/>
  <c r="E110" i="3"/>
  <c r="F110" i="3"/>
  <c r="G110" i="3"/>
  <c r="H110" i="3"/>
  <c r="D57" i="3"/>
  <c r="E57" i="3"/>
  <c r="F57" i="3"/>
  <c r="G57" i="3"/>
  <c r="H57" i="3"/>
  <c r="D250" i="3"/>
  <c r="E250" i="3"/>
  <c r="F250" i="3"/>
  <c r="G250" i="3"/>
  <c r="H250" i="3"/>
  <c r="D245" i="3"/>
  <c r="E245" i="3"/>
  <c r="F245" i="3"/>
  <c r="G245" i="3"/>
  <c r="H245" i="3"/>
  <c r="D235" i="3"/>
  <c r="E235" i="3"/>
  <c r="F235" i="3"/>
  <c r="G235" i="3"/>
  <c r="H235" i="3"/>
  <c r="D217" i="3"/>
  <c r="D224" i="3" s="1"/>
  <c r="E217" i="3"/>
  <c r="E224" i="3" s="1"/>
  <c r="F217" i="3"/>
  <c r="F224" i="3" s="1"/>
  <c r="G217" i="3"/>
  <c r="G224" i="3" s="1"/>
  <c r="H217" i="3"/>
  <c r="H224" i="3" s="1"/>
  <c r="D153" i="3"/>
  <c r="D36" i="3"/>
  <c r="E36" i="3"/>
  <c r="F36" i="3"/>
  <c r="G36" i="3"/>
  <c r="H36" i="3"/>
  <c r="F206" i="3"/>
  <c r="G206" i="3"/>
  <c r="H206" i="3"/>
  <c r="D189" i="3"/>
  <c r="E189" i="3"/>
  <c r="F189" i="3"/>
  <c r="G189" i="3"/>
  <c r="H189" i="3"/>
  <c r="E153" i="3"/>
  <c r="F153" i="3"/>
  <c r="G153" i="3"/>
  <c r="H153" i="3"/>
  <c r="E99" i="3"/>
  <c r="F99" i="3"/>
  <c r="G99" i="3"/>
  <c r="H99" i="3"/>
  <c r="H169" i="5" l="1"/>
  <c r="H170" i="5" s="1"/>
  <c r="D169" i="5"/>
  <c r="E169" i="5"/>
  <c r="H143" i="5"/>
  <c r="H144" i="5" s="1"/>
  <c r="F169" i="5"/>
  <c r="G169" i="5"/>
  <c r="H36" i="5"/>
  <c r="G37" i="5" s="1"/>
  <c r="E36" i="5"/>
  <c r="G36" i="5"/>
  <c r="F36" i="5"/>
  <c r="H62" i="5"/>
  <c r="G63" i="5" s="1"/>
  <c r="E251" i="5"/>
  <c r="D279" i="5"/>
  <c r="H279" i="5"/>
  <c r="H280" i="5" s="1"/>
  <c r="H251" i="5"/>
  <c r="H252" i="5" s="1"/>
  <c r="E143" i="5"/>
  <c r="D116" i="5"/>
  <c r="H116" i="5"/>
  <c r="H117" i="5" s="1"/>
  <c r="E116" i="5"/>
  <c r="E88" i="5"/>
  <c r="D62" i="5"/>
  <c r="E224" i="5"/>
  <c r="F224" i="5"/>
  <c r="G224" i="5"/>
  <c r="G143" i="5"/>
  <c r="G88" i="5"/>
  <c r="D88" i="5"/>
  <c r="H88" i="5"/>
  <c r="H89" i="5" s="1"/>
  <c r="F251" i="5"/>
  <c r="G251" i="5"/>
  <c r="D251" i="5"/>
  <c r="F197" i="5"/>
  <c r="D143" i="5"/>
  <c r="F116" i="5"/>
  <c r="G116" i="5"/>
  <c r="E62" i="5"/>
  <c r="F62" i="5"/>
  <c r="E279" i="5"/>
  <c r="F279" i="5"/>
  <c r="G279" i="5"/>
  <c r="H224" i="5"/>
  <c r="H225" i="5" s="1"/>
  <c r="H197" i="5"/>
  <c r="H198" i="5" s="1"/>
  <c r="G197" i="5"/>
  <c r="D197" i="5"/>
  <c r="E197" i="5"/>
  <c r="F143" i="5"/>
  <c r="F88" i="5"/>
  <c r="G62" i="5"/>
  <c r="D36" i="5"/>
  <c r="D260" i="3"/>
  <c r="E260" i="3"/>
  <c r="F260" i="3"/>
  <c r="G260" i="3"/>
  <c r="H260" i="3"/>
  <c r="E74" i="3"/>
  <c r="F74" i="3"/>
  <c r="G74" i="3"/>
  <c r="D72" i="3"/>
  <c r="E281" i="5" l="1"/>
  <c r="D277" i="3"/>
  <c r="E277" i="3"/>
  <c r="F277" i="3"/>
  <c r="G277" i="3"/>
  <c r="H277" i="3"/>
  <c r="H278" i="3" s="1"/>
  <c r="D237" i="3"/>
  <c r="E237" i="3"/>
  <c r="F237" i="3"/>
  <c r="G237" i="3"/>
  <c r="H251" i="3"/>
  <c r="D209" i="3"/>
  <c r="E209" i="3"/>
  <c r="F209" i="3"/>
  <c r="G209" i="3"/>
  <c r="H209" i="3"/>
  <c r="D223" i="3"/>
  <c r="E223" i="3"/>
  <c r="F223" i="3"/>
  <c r="G223" i="3"/>
  <c r="H223" i="3"/>
  <c r="D196" i="3"/>
  <c r="E196" i="3"/>
  <c r="F196" i="3"/>
  <c r="G196" i="3"/>
  <c r="H196" i="3"/>
  <c r="D164" i="3"/>
  <c r="D169" i="3" s="1"/>
  <c r="E164" i="3"/>
  <c r="E169" i="3" s="1"/>
  <c r="F164" i="3"/>
  <c r="F169" i="3" s="1"/>
  <c r="G164" i="3"/>
  <c r="G169" i="3" s="1"/>
  <c r="H164" i="3"/>
  <c r="D143" i="3"/>
  <c r="E143" i="3"/>
  <c r="F143" i="3"/>
  <c r="G143" i="3"/>
  <c r="H143" i="3"/>
  <c r="F138" i="3"/>
  <c r="D138" i="3"/>
  <c r="E138" i="3"/>
  <c r="G138" i="3"/>
  <c r="H138" i="3"/>
  <c r="H117" i="3"/>
  <c r="H118" i="3" s="1"/>
  <c r="D88" i="3"/>
  <c r="E88" i="3"/>
  <c r="F88" i="3"/>
  <c r="G88" i="3"/>
  <c r="H88" i="3"/>
  <c r="H74" i="3"/>
  <c r="D82" i="3"/>
  <c r="E82" i="3"/>
  <c r="F82" i="3"/>
  <c r="G82" i="3"/>
  <c r="H82" i="3"/>
  <c r="D74" i="3"/>
  <c r="E72" i="3"/>
  <c r="F72" i="3"/>
  <c r="G72" i="3"/>
  <c r="H72" i="3"/>
  <c r="G62" i="3"/>
  <c r="F62" i="3"/>
  <c r="D62" i="3"/>
  <c r="E62" i="3"/>
  <c r="H62" i="3"/>
  <c r="D50" i="3"/>
  <c r="E50" i="3"/>
  <c r="F50" i="3"/>
  <c r="G50" i="3"/>
  <c r="H50" i="3"/>
  <c r="D48" i="3"/>
  <c r="E48" i="3"/>
  <c r="F48" i="3"/>
  <c r="G48" i="3"/>
  <c r="H48" i="3"/>
  <c r="D18" i="3"/>
  <c r="E30" i="3"/>
  <c r="F30" i="3"/>
  <c r="G30" i="3"/>
  <c r="H30" i="3"/>
  <c r="H37" i="3" s="1"/>
  <c r="G18" i="3"/>
  <c r="F18" i="3"/>
  <c r="E18" i="3"/>
  <c r="H144" i="3" l="1"/>
  <c r="H145" i="3" s="1"/>
  <c r="H169" i="3"/>
  <c r="H170" i="3" s="1"/>
  <c r="F37" i="3"/>
  <c r="E37" i="3"/>
  <c r="G38" i="3"/>
  <c r="G37" i="3"/>
  <c r="H279" i="3"/>
  <c r="H225" i="3"/>
  <c r="F278" i="3"/>
  <c r="E278" i="3"/>
  <c r="D278" i="3"/>
  <c r="G278" i="3"/>
  <c r="H197" i="3"/>
  <c r="H198" i="3" s="1"/>
  <c r="D197" i="3"/>
  <c r="E197" i="3"/>
  <c r="G197" i="3"/>
  <c r="F197" i="3"/>
  <c r="E251" i="3"/>
  <c r="F251" i="3"/>
  <c r="G251" i="3"/>
  <c r="H252" i="3"/>
  <c r="D251" i="3"/>
  <c r="F144" i="3"/>
  <c r="F89" i="3"/>
  <c r="G89" i="3"/>
  <c r="D144" i="3"/>
  <c r="E144" i="3"/>
  <c r="G144" i="3"/>
  <c r="F117" i="3"/>
  <c r="H89" i="3"/>
  <c r="H90" i="3" s="1"/>
  <c r="D89" i="3"/>
  <c r="E89" i="3"/>
  <c r="E117" i="3"/>
  <c r="G117" i="3"/>
  <c r="D117" i="3"/>
  <c r="D63" i="3"/>
  <c r="F63" i="3"/>
  <c r="H63" i="3"/>
  <c r="G64" i="3" s="1"/>
  <c r="E63" i="3"/>
  <c r="G63" i="3"/>
  <c r="D37" i="3"/>
  <c r="E280" i="3" l="1"/>
</calcChain>
</file>

<file path=xl/sharedStrings.xml><?xml version="1.0" encoding="utf-8"?>
<sst xmlns="http://schemas.openxmlformats.org/spreadsheetml/2006/main" count="1054" uniqueCount="230">
  <si>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</si>
  <si>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</si>
  <si>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</si>
  <si>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</si>
  <si>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</si>
  <si>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№ рецептуры</t>
  </si>
  <si>
    <t>Б</t>
  </si>
  <si>
    <t>Ж</t>
  </si>
  <si>
    <t>У</t>
  </si>
  <si>
    <t>завтрак:</t>
  </si>
  <si>
    <t>Чай с сахаром</t>
  </si>
  <si>
    <t>392/м</t>
  </si>
  <si>
    <t>м</t>
  </si>
  <si>
    <t>итого за прием</t>
  </si>
  <si>
    <t>второй завтрак</t>
  </si>
  <si>
    <t>Сок фруктовый (яблочный)</t>
  </si>
  <si>
    <t>399/м</t>
  </si>
  <si>
    <t>обед</t>
  </si>
  <si>
    <t xml:space="preserve">Макаронные изделия отварные </t>
  </si>
  <si>
    <t>317м</t>
  </si>
  <si>
    <t>Компот из сушеных фруктов</t>
  </si>
  <si>
    <t>уплотненный полдник</t>
  </si>
  <si>
    <t>итого за день</t>
  </si>
  <si>
    <t>день 2</t>
  </si>
  <si>
    <t>Кофейный напиток на молоке</t>
  </si>
  <si>
    <t>395/м</t>
  </si>
  <si>
    <t>Сыр порциями</t>
  </si>
  <si>
    <t>277/м</t>
  </si>
  <si>
    <t>376/м</t>
  </si>
  <si>
    <t>Ватрушка с повидлом</t>
  </si>
  <si>
    <t>458/м</t>
  </si>
  <si>
    <t xml:space="preserve"> </t>
  </si>
  <si>
    <t>День 3</t>
  </si>
  <si>
    <t>Какао с молоком</t>
  </si>
  <si>
    <t>397/м</t>
  </si>
  <si>
    <t xml:space="preserve">Салат из свеклы </t>
  </si>
  <si>
    <t>33/м</t>
  </si>
  <si>
    <t>Плов из птицы (курицы)</t>
  </si>
  <si>
    <t>Фрукт</t>
  </si>
  <si>
    <t>368/м</t>
  </si>
  <si>
    <t>день 4</t>
  </si>
  <si>
    <t>Картофельное пюре</t>
  </si>
  <si>
    <t>Напиток из яблок</t>
  </si>
  <si>
    <t>266/п14</t>
  </si>
  <si>
    <t>День 5</t>
  </si>
  <si>
    <t xml:space="preserve">Суп картофельный с крупой </t>
  </si>
  <si>
    <t>Вак-беляш</t>
  </si>
  <si>
    <t>42п/11</t>
  </si>
  <si>
    <t>176/м</t>
  </si>
  <si>
    <t>160/п14</t>
  </si>
  <si>
    <t>День 7</t>
  </si>
  <si>
    <t>187/п14</t>
  </si>
  <si>
    <t>День 8</t>
  </si>
  <si>
    <t>48/п14</t>
  </si>
  <si>
    <t>Суп овощной</t>
  </si>
  <si>
    <t>65/п11</t>
  </si>
  <si>
    <t>Фрукты (яблоки)</t>
  </si>
  <si>
    <t>День 9</t>
  </si>
  <si>
    <t>День 10</t>
  </si>
  <si>
    <t>от 3 лет до 7 лет (сад)</t>
  </si>
  <si>
    <t>Хлеб пшеничный витамини. (йодир.)</t>
  </si>
  <si>
    <t>Хлеб пшенично-ржаной</t>
  </si>
  <si>
    <t xml:space="preserve">% выполнения энергетической ценности от суточной нормы  </t>
  </si>
  <si>
    <t>Гуляш из отварной говядины (30/30)</t>
  </si>
  <si>
    <t>Салат из белокочанной капусты</t>
  </si>
  <si>
    <t>20/м</t>
  </si>
  <si>
    <t>Неделя 1 День 1</t>
  </si>
  <si>
    <t>итого за завтрак</t>
  </si>
  <si>
    <t>итого за второй завтрак</t>
  </si>
  <si>
    <t>итого за обед</t>
  </si>
  <si>
    <t>301/п</t>
  </si>
  <si>
    <t>Кисель из концентрата плодово-ягодный</t>
  </si>
  <si>
    <t>303/п</t>
  </si>
  <si>
    <t xml:space="preserve">итого за завтрак </t>
  </si>
  <si>
    <t xml:space="preserve">итого за второй  завтрак </t>
  </si>
  <si>
    <t>321/м</t>
  </si>
  <si>
    <t>80/м</t>
  </si>
  <si>
    <t>Неделя вторая День 6</t>
  </si>
  <si>
    <t>итого за второй  завтрак</t>
  </si>
  <si>
    <t>Ватрушка с творогом</t>
  </si>
  <si>
    <t>60/п14</t>
  </si>
  <si>
    <t>74/м</t>
  </si>
  <si>
    <t>Ттк Уфа  2017</t>
  </si>
  <si>
    <t>Макароны запеченные с сыром</t>
  </si>
  <si>
    <t>207/м</t>
  </si>
  <si>
    <t>Тефтели рыбные тушеные 50/20</t>
  </si>
  <si>
    <t xml:space="preserve">% выполнения энергетической ценности </t>
  </si>
  <si>
    <t>суп картофельный с бобовыми и гренками 180/15</t>
  </si>
  <si>
    <t>ё</t>
  </si>
  <si>
    <t>Салат "Здоровье"</t>
  </si>
  <si>
    <t>11/п11</t>
  </si>
  <si>
    <t>25/м</t>
  </si>
  <si>
    <t>Салат из картофеля с зеленым горошком</t>
  </si>
  <si>
    <t xml:space="preserve">% всего за 10 дней среднее выполнение энергетической ценности </t>
  </si>
  <si>
    <t>Икра морковная</t>
  </si>
  <si>
    <t>54/м</t>
  </si>
  <si>
    <t>итого за уплотненный полдник</t>
  </si>
  <si>
    <t>итого за уплотненный  полдник</t>
  </si>
  <si>
    <t xml:space="preserve">итого за второй завтрак </t>
  </si>
  <si>
    <t xml:space="preserve">итого за обед </t>
  </si>
  <si>
    <t xml:space="preserve">итого уплотненный полдник </t>
  </si>
  <si>
    <t>53/п 2014</t>
  </si>
  <si>
    <t>ттк</t>
  </si>
  <si>
    <t>7/м</t>
  </si>
  <si>
    <t>41/м</t>
  </si>
  <si>
    <t>Салат из моркови (с сахаром) до 01.03</t>
  </si>
  <si>
    <t>82/п2014</t>
  </si>
  <si>
    <t xml:space="preserve">Котлеты из птицы </t>
  </si>
  <si>
    <t>355/м</t>
  </si>
  <si>
    <t>соус сметанный с томатом</t>
  </si>
  <si>
    <t>суп картофельный с бобовыми и гренками 150/10</t>
  </si>
  <si>
    <t>Борщ с капустой и картофелем (150/5сметана прокипяч)</t>
  </si>
  <si>
    <t>63/п2014</t>
  </si>
  <si>
    <t xml:space="preserve">Суп - лапша домашняя </t>
  </si>
  <si>
    <t>130/п 2014</t>
  </si>
  <si>
    <t>278/п2014</t>
  </si>
  <si>
    <t>от 1  до 3 лет (ясли)</t>
  </si>
  <si>
    <t>табл 2/168/м</t>
  </si>
  <si>
    <t>262/п2014</t>
  </si>
  <si>
    <t>209/п 2014</t>
  </si>
  <si>
    <t>93/м</t>
  </si>
  <si>
    <t>Суп молочный с мак.изд (вермишель)</t>
  </si>
  <si>
    <t>Суп молочный с мак.изд. (вермишель)</t>
  </si>
  <si>
    <t>Рассольник на мясном бульоне (мелкошинкованный (147/3сметана)</t>
  </si>
  <si>
    <t>160/п2014</t>
  </si>
  <si>
    <t>176/п2014</t>
  </si>
  <si>
    <t>176/п14</t>
  </si>
  <si>
    <t>183/п2014</t>
  </si>
  <si>
    <t>237/351м</t>
  </si>
  <si>
    <t>50/п2014</t>
  </si>
  <si>
    <t>Щи из свежей капусты с картофелем (150/5 смет прокипяч)</t>
  </si>
  <si>
    <t>80/п2014</t>
  </si>
  <si>
    <t>164/п2014</t>
  </si>
  <si>
    <t>Каша гречневая рассыпчатая (110/3 масло сл)</t>
  </si>
  <si>
    <t>Икра свекольная</t>
  </si>
  <si>
    <t>45/п2014</t>
  </si>
  <si>
    <t>186/п2014</t>
  </si>
  <si>
    <t>Каша рисовая молочная жидкая (130/3масло сл)</t>
  </si>
  <si>
    <t>268/п2014</t>
  </si>
  <si>
    <t>Чай с лимоном и сахаром</t>
  </si>
  <si>
    <t>128/п2014</t>
  </si>
  <si>
    <t>Борщ с капустой и картофелем (180/6сметана пррокипяч)</t>
  </si>
  <si>
    <t>Пюре гороховое (110/3 масло сл)</t>
  </si>
  <si>
    <t>каша "Артек"   молочная вязкая (130/3)</t>
  </si>
  <si>
    <t>Чай  сахаром</t>
  </si>
  <si>
    <t>Каша вязкая изюмом (рисовая) (130/4 масло сл)</t>
  </si>
  <si>
    <t>99/п2014</t>
  </si>
  <si>
    <t>175/п2014</t>
  </si>
  <si>
    <t>40/м</t>
  </si>
  <si>
    <t>Салат из моркови и яблок до 01.03</t>
  </si>
  <si>
    <t>Гуляш из отварной говядины (35/35)</t>
  </si>
  <si>
    <t>Каша пшенная молочная  жидкая (156/4масло сл)</t>
  </si>
  <si>
    <t xml:space="preserve">Каша пшенная молочная  жидкая </t>
  </si>
  <si>
    <t xml:space="preserve">Омлет натуральный </t>
  </si>
  <si>
    <t>Рассольник на мясном бульоне (мелкошинкованный) со сметаной кипяч.</t>
  </si>
  <si>
    <t xml:space="preserve">Пюре гороховое </t>
  </si>
  <si>
    <t xml:space="preserve">каша "Артек"   молочная вязкая </t>
  </si>
  <si>
    <t>Щи из свежей капусты с картофелем со сметаной  прокипяч</t>
  </si>
  <si>
    <t>Каша гречневая рассыпчатая с маслом слив.</t>
  </si>
  <si>
    <t xml:space="preserve">Рагу овощное с мясом птицы (куры, индейка) </t>
  </si>
  <si>
    <t>каша "Артек"   молочная вязкая с маслом слив.</t>
  </si>
  <si>
    <t>Каша  ячневая молочная с маслом слив.</t>
  </si>
  <si>
    <t xml:space="preserve">Тефтели рыбные тушеные с соусом </t>
  </si>
  <si>
    <t>Каша рисовая молочная жидкая с  маслом сл</t>
  </si>
  <si>
    <t>Котлеты из птицы с соусом томатным</t>
  </si>
  <si>
    <t>(осенне-зимний )</t>
  </si>
  <si>
    <t>Сок фруктовый (виноградный)</t>
  </si>
  <si>
    <t xml:space="preserve">д/г зеленый гороше отв </t>
  </si>
  <si>
    <t>Тефтели из говядины с томатным соусом (50/20соус)</t>
  </si>
  <si>
    <t>Кефир нежирный (100/3сахар)</t>
  </si>
  <si>
    <t>Котлеты или биточки рыбные с соусом томатным 50/20</t>
  </si>
  <si>
    <t>"Согласовано"</t>
  </si>
  <si>
    <t xml:space="preserve">Заведующий </t>
  </si>
  <si>
    <t>м.п.</t>
  </si>
  <si>
    <t>_________________________</t>
  </si>
  <si>
    <t xml:space="preserve">Приложение № 9 к Описанию закупки  </t>
  </si>
  <si>
    <t>Приложение № 9 к Описанию закупки</t>
  </si>
  <si>
    <t xml:space="preserve">д/г зеленый горошек отв </t>
  </si>
  <si>
    <t>Пирожки печеные с картофелем или кыстыбый с картофелем</t>
  </si>
  <si>
    <t>Пирожки печены с картофелем или кыстыбый с картофелем</t>
  </si>
  <si>
    <t>Печенье сгр</t>
  </si>
  <si>
    <t>454/м2004</t>
  </si>
  <si>
    <t>Кефир нежирный сгр (100/3сахар)</t>
  </si>
  <si>
    <t>Кефир нежирный сгр с сах 145/5</t>
  </si>
  <si>
    <t>Чай с лимоном и сахаром 180/10/7</t>
  </si>
  <si>
    <t>393/м</t>
  </si>
  <si>
    <t>Бутерброд с маслом 30/5</t>
  </si>
  <si>
    <t>1/м</t>
  </si>
  <si>
    <t>Примерное десятидневное меню на 2025год</t>
  </si>
  <si>
    <t>"Утверждаю"</t>
  </si>
  <si>
    <t>_____________</t>
  </si>
  <si>
    <t>Каша гречневая вязкая с  маслом сливочным и сахаром 155/5/5</t>
  </si>
  <si>
    <t>Каша гречневая вязкая с  маслом сливочным и сахаром 160/5/5</t>
  </si>
  <si>
    <t xml:space="preserve">Котлеты, биточки, шницели </t>
  </si>
  <si>
    <t>66/п</t>
  </si>
  <si>
    <t xml:space="preserve">соус томатный </t>
  </si>
  <si>
    <t>149/п</t>
  </si>
  <si>
    <t xml:space="preserve">Котлеты, биточки, шницели рубленные </t>
  </si>
  <si>
    <t>Каша овсяная молочная жидкая 155/5/5</t>
  </si>
  <si>
    <t>185/м</t>
  </si>
  <si>
    <t xml:space="preserve">Чай с сахаром </t>
  </si>
  <si>
    <t>батон "нарезной" с сгр</t>
  </si>
  <si>
    <t>Каша манная молочная жидкая 150/5/5</t>
  </si>
  <si>
    <t>Каша пшеничная молочная жидкая 100/5/5</t>
  </si>
  <si>
    <t>Каша пшеничная молочная жидкая 120/5/5</t>
  </si>
  <si>
    <t>Пудинг из творога с рисом 60/18 с соусом молочным сладким (или со сгущенкой)</t>
  </si>
  <si>
    <t>Каша  молочная "Дружба"160/5</t>
  </si>
  <si>
    <t>124/п</t>
  </si>
  <si>
    <t>Каша вязкая изюмом (рисовая) с маслом сл160/5</t>
  </si>
  <si>
    <t>Тефтели из говядины с томатным соусом 50/20</t>
  </si>
  <si>
    <t>Кофейный напиток с молоком</t>
  </si>
  <si>
    <t>Свекольник  со сметаной прокипяч</t>
  </si>
  <si>
    <t>Тефтели из говядины с рисом 50/12,5</t>
  </si>
  <si>
    <t>72/п</t>
  </si>
  <si>
    <t>Тефтели из говядины с рисом75/20</t>
  </si>
  <si>
    <t xml:space="preserve">72/п </t>
  </si>
  <si>
    <t>Щи из свежей капусты с картофелем со сметаной прокипяч 195/5</t>
  </si>
  <si>
    <t>Свекольник  со сметаной прокипяч. 195/5</t>
  </si>
  <si>
    <t xml:space="preserve">       </t>
  </si>
  <si>
    <t xml:space="preserve">                   </t>
  </si>
  <si>
    <t xml:space="preserve">         </t>
  </si>
  <si>
    <t>Кекс для детского питания</t>
  </si>
  <si>
    <t>пром</t>
  </si>
  <si>
    <t>Неделя вторая          День 6</t>
  </si>
  <si>
    <t>Котлеты или биточки рыбные с соусом томтаным 50/20</t>
  </si>
  <si>
    <t>Котлеты из птицы с соусом томатным 50/20</t>
  </si>
  <si>
    <t>Картофель по-деревенски, запеченый с сыром</t>
  </si>
  <si>
    <t xml:space="preserve">При разработке примерного меню были использованы:                                                                                         1 Сборник технических нормативов для питания детей в  дошкольных организациях  под ред. М.П. Могильного и В.А. Тутельяна 2014г.                                                                                                                          2. Сборниктехнологических нормативовПартнер г. Уфа 2014г.,2010г.                                                                                           3.СборникСборник технологических нормативов, рецептур блюд и кулинарных изделий, Пермь 2008г.                                                                            4.Примерное меню  разработано инженер-технологом МКУ Управление образования  (Амировой Г.Р.) </t>
  </si>
  <si>
    <t>При разработке примерного меню были использованы:                                                                                         1 Сборник технических нормативов для питания детей в  дошкольных организациях  под ред. М.П. Могильного и В.А. Тутельяна 2014г.                                                                                                                          2. Сборниктехнологических нормативовПартнер г. Уфа. 2014 г.                                                                                           3.СборникСборник технологических нормативов, рецептур блюд и кулинарных изделий, Пермь 2008г.                                                                            4.Примерное меню  разработано инженер-технологом МКУ Управление образования  (Амировой Г.Р.)</t>
  </si>
  <si>
    <t>Суп овощной со сметаной прокипяч.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</si>
</sst>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C0504D"/>
      <name val="Times New Roman"/>
      <family val="1"/>
      <charset val="204"/>
    </font>
    <font>
      <sz val="14"/>
      <color rgb="FFC0504D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2" fillId="0" borderId="0" xfId="0" applyNumberFormat="1" applyFont="1"/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8" fillId="0" borderId="0" xfId="0" applyFont="1"/>
    <xf numFmtId="0" fontId="11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0" fontId="12" fillId="0" borderId="1" xfId="1" applyFont="1" applyBorder="1" applyAlignment="1">
      <alignment horizontal="right"/>
    </xf>
    <xf numFmtId="0" fontId="2" fillId="0" borderId="1" xfId="1" applyFont="1" applyBorder="1" applyAlignment="1">
      <alignment horizontal="left" wrapText="1"/>
    </xf>
    <xf numFmtId="0" fontId="8" fillId="0" borderId="1" xfId="1" applyFont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horizontal="right"/>
    </xf>
    <xf numFmtId="0" fontId="13" fillId="0" borderId="1" xfId="1" applyFont="1" applyBorder="1" applyAlignment="1">
      <alignment horizontal="right"/>
    </xf>
    <xf numFmtId="0" fontId="8" fillId="0" borderId="1" xfId="1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1" fontId="2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/>
    </xf>
    <xf numFmtId="0" fontId="2" fillId="3" borderId="0" xfId="0" applyFont="1" applyFill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3" borderId="1" xfId="1" applyFont="1" applyFill="1" applyBorder="1" applyAlignment="1">
      <alignment horizontal="left" wrapText="1"/>
    </xf>
    <xf numFmtId="0" fontId="14" fillId="0" borderId="1" xfId="1" applyFont="1" applyBorder="1" applyAlignment="1">
      <alignment horizontal="right"/>
    </xf>
    <xf numFmtId="0" fontId="2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/>
    </xf>
    <xf numFmtId="0" fontId="1" fillId="0" borderId="1" xfId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/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1" fontId="2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right" vertical="center"/>
    </xf>
    <xf numFmtId="0" fontId="17" fillId="3" borderId="1" xfId="1" applyFont="1" applyFill="1" applyBorder="1" applyAlignment="1">
      <alignment horizontal="right"/>
    </xf>
    <xf numFmtId="0" fontId="17" fillId="3" borderId="1" xfId="1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justify" vertical="center" wrapText="1"/>
    </xf>
    <xf numFmtId="0" fontId="18" fillId="0" borderId="1" xfId="1" applyFont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8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3"/>
  <sheetViews>
    <sheetView zoomScale="66" zoomScaleNormal="66" workbookViewId="0">
      <selection activeCell="B1" sqref="B1:B4"/>
    </sheetView>
  </sheetViews>
  <sheetFormatPr defaultRowHeight="18.75" x14ac:dyDescent="0.3"/>
  <cols>
    <col min="1" max="1" width="9.140625" style="1"/>
    <col min="2" max="2" width="16.28515625" style="2" customWidth="1"/>
    <col min="3" max="3" width="30.7109375" style="2" customWidth="1"/>
    <col min="4" max="4" width="13.42578125" style="2" customWidth="1"/>
    <col min="5" max="5" width="11.85546875" style="1" customWidth="1"/>
    <col min="6" max="6" width="10" style="1" customWidth="1"/>
    <col min="7" max="7" width="10.28515625" style="1" customWidth="1"/>
    <col min="8" max="8" width="12.28515625" style="1" customWidth="1"/>
    <col min="9" max="9" width="19.7109375" style="1" customWidth="1"/>
    <col min="10" max="16384" width="9.140625" style="1"/>
  </cols>
  <sheetData>
    <row r="1" spans="2:9" ht="37.5" x14ac:dyDescent="0.3">
      <c r="B1" s="2" t="s">
        <v>189</v>
      </c>
      <c r="F1" s="1" t="s">
        <v>171</v>
      </c>
    </row>
    <row r="2" spans="2:9" ht="37.5" x14ac:dyDescent="0.3">
      <c r="B2" s="2" t="s">
        <v>190</v>
      </c>
      <c r="F2" s="1" t="s">
        <v>172</v>
      </c>
    </row>
    <row r="3" spans="2:9" x14ac:dyDescent="0.3">
      <c r="B3" s="2" t="s">
        <v>173</v>
      </c>
      <c r="F3" s="1" t="s">
        <v>174</v>
      </c>
    </row>
    <row r="4" spans="2:9" x14ac:dyDescent="0.3">
      <c r="F4" s="1" t="s">
        <v>173</v>
      </c>
    </row>
    <row r="7" spans="2:9" x14ac:dyDescent="0.3">
      <c r="B7" s="92" t="s">
        <v>175</v>
      </c>
      <c r="C7" s="92"/>
      <c r="D7" s="92"/>
      <c r="E7" s="92"/>
      <c r="F7" s="92"/>
      <c r="G7" s="92"/>
      <c r="H7" s="92"/>
      <c r="I7" s="92"/>
    </row>
    <row r="8" spans="2:9" x14ac:dyDescent="0.3">
      <c r="B8" s="92" t="s">
        <v>188</v>
      </c>
      <c r="C8" s="92"/>
      <c r="D8" s="92"/>
      <c r="E8" s="92"/>
      <c r="F8" s="92"/>
      <c r="G8" s="92"/>
      <c r="H8" s="92"/>
      <c r="I8" s="92"/>
    </row>
    <row r="9" spans="2:9" x14ac:dyDescent="0.3">
      <c r="B9" s="92" t="s">
        <v>165</v>
      </c>
      <c r="C9" s="92"/>
      <c r="D9" s="92"/>
      <c r="E9" s="92"/>
      <c r="F9" s="92"/>
      <c r="G9" s="92"/>
      <c r="H9" s="92"/>
      <c r="I9" s="92"/>
    </row>
    <row r="10" spans="2:9" x14ac:dyDescent="0.3">
      <c r="B10" s="92" t="s">
        <v>116</v>
      </c>
      <c r="C10" s="92"/>
      <c r="D10" s="92"/>
      <c r="E10" s="92"/>
      <c r="F10" s="92"/>
      <c r="G10" s="92"/>
      <c r="H10" s="92"/>
      <c r="I10" s="92"/>
    </row>
    <row r="11" spans="2:9" x14ac:dyDescent="0.3">
      <c r="B11" s="93" t="s">
        <v>0</v>
      </c>
      <c r="C11" s="93" t="s">
        <v>1</v>
      </c>
      <c r="D11" s="94" t="s">
        <v>2</v>
      </c>
      <c r="E11" s="95" t="s">
        <v>3</v>
      </c>
      <c r="F11" s="95"/>
      <c r="G11" s="95"/>
      <c r="H11" s="94" t="s">
        <v>4</v>
      </c>
      <c r="I11" s="94" t="s">
        <v>5</v>
      </c>
    </row>
    <row r="12" spans="2:9" ht="36.75" customHeight="1" x14ac:dyDescent="0.3">
      <c r="B12" s="93"/>
      <c r="C12" s="93"/>
      <c r="D12" s="94"/>
      <c r="E12" s="46" t="s">
        <v>6</v>
      </c>
      <c r="F12" s="46" t="s">
        <v>7</v>
      </c>
      <c r="G12" s="46" t="s">
        <v>8</v>
      </c>
      <c r="H12" s="94"/>
      <c r="I12" s="94"/>
    </row>
    <row r="13" spans="2:9" ht="31.5" customHeight="1" x14ac:dyDescent="0.3">
      <c r="B13" s="28" t="s">
        <v>66</v>
      </c>
      <c r="C13" s="25"/>
      <c r="D13" s="30"/>
      <c r="E13" s="47"/>
      <c r="F13" s="47"/>
      <c r="G13" s="47"/>
      <c r="H13" s="47"/>
      <c r="I13" s="7"/>
    </row>
    <row r="14" spans="2:9" ht="57.75" customHeight="1" x14ac:dyDescent="0.3">
      <c r="B14" s="25" t="s">
        <v>9</v>
      </c>
      <c r="C14" s="25" t="s">
        <v>191</v>
      </c>
      <c r="D14" s="30">
        <v>165</v>
      </c>
      <c r="E14" s="7">
        <v>4.8099999999999996</v>
      </c>
      <c r="F14" s="7">
        <v>5.01</v>
      </c>
      <c r="G14" s="7">
        <v>26.6</v>
      </c>
      <c r="H14" s="7">
        <v>171.18</v>
      </c>
      <c r="I14" s="7" t="s">
        <v>117</v>
      </c>
    </row>
    <row r="15" spans="2:9" ht="27.75" customHeight="1" x14ac:dyDescent="0.3">
      <c r="B15" s="25"/>
      <c r="C15" s="43" t="s">
        <v>200</v>
      </c>
      <c r="D15" s="30">
        <v>150</v>
      </c>
      <c r="E15" s="23">
        <v>0.04</v>
      </c>
      <c r="F15" s="23">
        <v>0.01</v>
      </c>
      <c r="G15" s="23">
        <v>6.99</v>
      </c>
      <c r="H15" s="23">
        <v>28</v>
      </c>
      <c r="I15" s="23" t="s">
        <v>11</v>
      </c>
    </row>
    <row r="16" spans="2:9" ht="67.5" customHeight="1" x14ac:dyDescent="0.3">
      <c r="B16" s="25"/>
      <c r="C16" s="43" t="s">
        <v>186</v>
      </c>
      <c r="D16" s="30">
        <v>35</v>
      </c>
      <c r="E16" s="23">
        <v>2.14</v>
      </c>
      <c r="F16" s="23">
        <v>6.6</v>
      </c>
      <c r="G16" s="23">
        <v>12.79</v>
      </c>
      <c r="H16" s="23">
        <v>119</v>
      </c>
      <c r="I16" s="23" t="s">
        <v>187</v>
      </c>
    </row>
    <row r="17" spans="2:14" ht="32.25" customHeight="1" x14ac:dyDescent="0.3">
      <c r="B17" s="28" t="s">
        <v>67</v>
      </c>
      <c r="C17" s="28"/>
      <c r="D17" s="29">
        <f>SUM(D14:D16)</f>
        <v>350</v>
      </c>
      <c r="E17" s="12">
        <f>SUM(E14:E16)</f>
        <v>6.99</v>
      </c>
      <c r="F17" s="12">
        <f>SUM(F14:F16)</f>
        <v>11.62</v>
      </c>
      <c r="G17" s="12">
        <f>SUM(G14:G16)</f>
        <v>46.38</v>
      </c>
      <c r="H17" s="12">
        <f>SUM(H14:H16)</f>
        <v>318.18</v>
      </c>
      <c r="I17" s="48"/>
    </row>
    <row r="18" spans="2:14" ht="37.5" x14ac:dyDescent="0.3">
      <c r="B18" s="25" t="s">
        <v>14</v>
      </c>
      <c r="C18" s="43" t="s">
        <v>15</v>
      </c>
      <c r="D18" s="26">
        <v>100</v>
      </c>
      <c r="E18" s="13">
        <v>0.5</v>
      </c>
      <c r="F18" s="13">
        <v>0</v>
      </c>
      <c r="G18" s="13">
        <v>10.1</v>
      </c>
      <c r="H18" s="13">
        <v>42.7</v>
      </c>
      <c r="I18" s="13" t="s">
        <v>16</v>
      </c>
    </row>
    <row r="19" spans="2:14" x14ac:dyDescent="0.3">
      <c r="B19" s="25"/>
      <c r="C19" s="43" t="s">
        <v>180</v>
      </c>
      <c r="D19" s="26">
        <v>14</v>
      </c>
      <c r="E19" s="13">
        <v>1.03</v>
      </c>
      <c r="F19" s="13">
        <v>1.54</v>
      </c>
      <c r="G19" s="13">
        <v>9.9</v>
      </c>
      <c r="H19" s="13">
        <v>57.5</v>
      </c>
      <c r="I19" s="13"/>
    </row>
    <row r="20" spans="2:14" ht="49.5" customHeight="1" x14ac:dyDescent="0.3">
      <c r="B20" s="28" t="s">
        <v>68</v>
      </c>
      <c r="C20" s="28"/>
      <c r="D20" s="29">
        <f>D18+D19</f>
        <v>114</v>
      </c>
      <c r="E20" s="29">
        <f t="shared" ref="E20:H20" si="0">E18+E19</f>
        <v>1.53</v>
      </c>
      <c r="F20" s="29">
        <f t="shared" si="0"/>
        <v>1.54</v>
      </c>
      <c r="G20" s="29">
        <f t="shared" si="0"/>
        <v>20</v>
      </c>
      <c r="H20" s="29">
        <f t="shared" si="0"/>
        <v>100.2</v>
      </c>
      <c r="I20" s="13"/>
    </row>
    <row r="21" spans="2:14" ht="37.5" x14ac:dyDescent="0.3">
      <c r="B21" s="25" t="s">
        <v>17</v>
      </c>
      <c r="C21" s="25" t="s">
        <v>149</v>
      </c>
      <c r="D21" s="26">
        <v>30</v>
      </c>
      <c r="E21" s="13">
        <v>0.25</v>
      </c>
      <c r="F21" s="13">
        <v>1.56</v>
      </c>
      <c r="G21" s="13">
        <v>2.35</v>
      </c>
      <c r="H21" s="13">
        <v>24.57</v>
      </c>
      <c r="I21" s="13" t="s">
        <v>148</v>
      </c>
    </row>
    <row r="22" spans="2:14" ht="60.75" customHeight="1" x14ac:dyDescent="0.3">
      <c r="B22" s="25"/>
      <c r="C22" s="43" t="s">
        <v>111</v>
      </c>
      <c r="D22" s="26">
        <v>155</v>
      </c>
      <c r="E22" s="13">
        <v>1</v>
      </c>
      <c r="F22" s="13">
        <v>2.9</v>
      </c>
      <c r="G22" s="13">
        <v>7</v>
      </c>
      <c r="H22" s="13">
        <v>58</v>
      </c>
      <c r="I22" s="13" t="s">
        <v>101</v>
      </c>
      <c r="N22" s="1" t="s">
        <v>31</v>
      </c>
    </row>
    <row r="23" spans="2:14" ht="37.5" x14ac:dyDescent="0.3">
      <c r="B23" s="25"/>
      <c r="C23" s="43" t="s">
        <v>197</v>
      </c>
      <c r="D23" s="26">
        <v>50</v>
      </c>
      <c r="E23" s="13">
        <v>7.25</v>
      </c>
      <c r="F23" s="13">
        <v>6</v>
      </c>
      <c r="G23" s="13">
        <v>6.4</v>
      </c>
      <c r="H23" s="13">
        <v>109</v>
      </c>
      <c r="I23" s="13" t="s">
        <v>194</v>
      </c>
    </row>
    <row r="24" spans="2:14" x14ac:dyDescent="0.3">
      <c r="B24" s="25"/>
      <c r="C24" s="43" t="s">
        <v>195</v>
      </c>
      <c r="D24" s="26">
        <v>20</v>
      </c>
      <c r="E24" s="13">
        <v>0.2</v>
      </c>
      <c r="F24" s="13">
        <v>0.9</v>
      </c>
      <c r="G24" s="13">
        <v>1.2</v>
      </c>
      <c r="H24" s="13">
        <v>13.5</v>
      </c>
      <c r="I24" s="13" t="s">
        <v>196</v>
      </c>
    </row>
    <row r="25" spans="2:14" ht="37.5" x14ac:dyDescent="0.3">
      <c r="B25" s="25"/>
      <c r="C25" s="43" t="s">
        <v>18</v>
      </c>
      <c r="D25" s="26">
        <v>110</v>
      </c>
      <c r="E25" s="13">
        <v>4.0999999999999996</v>
      </c>
      <c r="F25" s="13">
        <v>3.3</v>
      </c>
      <c r="G25" s="13">
        <v>19.38</v>
      </c>
      <c r="H25" s="13">
        <v>123.45</v>
      </c>
      <c r="I25" s="13" t="s">
        <v>19</v>
      </c>
    </row>
    <row r="26" spans="2:14" x14ac:dyDescent="0.3">
      <c r="B26" s="25"/>
      <c r="C26" s="43" t="s">
        <v>42</v>
      </c>
      <c r="D26" s="30">
        <v>150</v>
      </c>
      <c r="E26" s="7">
        <v>0</v>
      </c>
      <c r="F26" s="7">
        <v>0</v>
      </c>
      <c r="G26" s="7">
        <v>17.63</v>
      </c>
      <c r="H26" s="7">
        <v>66.75</v>
      </c>
      <c r="I26" s="7" t="s">
        <v>70</v>
      </c>
    </row>
    <row r="27" spans="2:14" ht="37.5" x14ac:dyDescent="0.3">
      <c r="B27" s="25"/>
      <c r="C27" s="25" t="s">
        <v>60</v>
      </c>
      <c r="D27" s="30">
        <v>20</v>
      </c>
      <c r="E27" s="7">
        <v>1.6</v>
      </c>
      <c r="F27" s="8">
        <v>0.34</v>
      </c>
      <c r="G27" s="7">
        <v>12.6</v>
      </c>
      <c r="H27" s="7">
        <v>62.4</v>
      </c>
      <c r="I27" s="7" t="s">
        <v>102</v>
      </c>
    </row>
    <row r="28" spans="2:14" x14ac:dyDescent="0.3">
      <c r="B28" s="25"/>
      <c r="C28" s="43" t="s">
        <v>61</v>
      </c>
      <c r="D28" s="26">
        <v>25</v>
      </c>
      <c r="E28" s="13">
        <v>2.81</v>
      </c>
      <c r="F28" s="10">
        <v>0.45</v>
      </c>
      <c r="G28" s="13">
        <v>16.059999999999999</v>
      </c>
      <c r="H28" s="35">
        <v>79.25</v>
      </c>
      <c r="I28" s="13" t="s">
        <v>102</v>
      </c>
    </row>
    <row r="29" spans="2:14" ht="37.5" x14ac:dyDescent="0.3">
      <c r="B29" s="28" t="s">
        <v>69</v>
      </c>
      <c r="C29" s="43"/>
      <c r="D29" s="29">
        <f>SUM(D21:D28)</f>
        <v>560</v>
      </c>
      <c r="E29" s="29">
        <f>SUM(E21:E28)</f>
        <v>17.209999999999997</v>
      </c>
      <c r="F29" s="29">
        <f>SUM(F21:F28)</f>
        <v>15.45</v>
      </c>
      <c r="G29" s="29">
        <f>SUM(G21:G28)</f>
        <v>82.61999999999999</v>
      </c>
      <c r="H29" s="29">
        <f>SUM(H21:H28)</f>
        <v>536.91999999999996</v>
      </c>
      <c r="I29" s="49"/>
    </row>
    <row r="30" spans="2:14" x14ac:dyDescent="0.3">
      <c r="B30" s="25"/>
      <c r="C30" s="28"/>
      <c r="D30" s="29"/>
      <c r="E30" s="12"/>
      <c r="F30" s="12"/>
      <c r="G30" s="12"/>
      <c r="H30" s="12"/>
      <c r="I30" s="49"/>
    </row>
    <row r="31" spans="2:14" s="14" customFormat="1" ht="40.5" x14ac:dyDescent="0.3">
      <c r="B31" s="50" t="s">
        <v>21</v>
      </c>
      <c r="C31" s="51" t="s">
        <v>152</v>
      </c>
      <c r="D31" s="52">
        <v>133</v>
      </c>
      <c r="E31" s="53">
        <v>4.84</v>
      </c>
      <c r="F31" s="53">
        <v>5.7</v>
      </c>
      <c r="G31" s="53">
        <v>22.8</v>
      </c>
      <c r="H31" s="53">
        <v>161.5</v>
      </c>
      <c r="I31" s="53" t="s">
        <v>51</v>
      </c>
    </row>
    <row r="32" spans="2:14" s="14" customFormat="1" x14ac:dyDescent="0.3">
      <c r="B32" s="50"/>
      <c r="C32" s="43" t="s">
        <v>38</v>
      </c>
      <c r="D32" s="30">
        <v>100</v>
      </c>
      <c r="E32" s="7">
        <v>1.5</v>
      </c>
      <c r="F32" s="8">
        <v>0.5</v>
      </c>
      <c r="G32" s="7">
        <v>21</v>
      </c>
      <c r="H32" s="7">
        <v>95</v>
      </c>
      <c r="I32" s="7" t="s">
        <v>39</v>
      </c>
    </row>
    <row r="33" spans="2:9" x14ac:dyDescent="0.3">
      <c r="B33" s="25"/>
      <c r="C33" s="43" t="s">
        <v>200</v>
      </c>
      <c r="D33" s="30">
        <v>150</v>
      </c>
      <c r="E33" s="40">
        <v>0.04</v>
      </c>
      <c r="F33" s="40">
        <v>0.01</v>
      </c>
      <c r="G33" s="40">
        <v>6.99</v>
      </c>
      <c r="H33" s="40">
        <v>28</v>
      </c>
      <c r="I33" s="40" t="s">
        <v>11</v>
      </c>
    </row>
    <row r="34" spans="2:9" ht="37.5" x14ac:dyDescent="0.3">
      <c r="B34" s="25"/>
      <c r="C34" s="25" t="s">
        <v>60</v>
      </c>
      <c r="D34" s="30">
        <v>20</v>
      </c>
      <c r="E34" s="7">
        <v>1.6</v>
      </c>
      <c r="F34" s="8">
        <v>0.34</v>
      </c>
      <c r="G34" s="7">
        <v>12.6</v>
      </c>
      <c r="H34" s="7">
        <v>62.4</v>
      </c>
      <c r="I34" s="7" t="s">
        <v>102</v>
      </c>
    </row>
    <row r="35" spans="2:9" ht="75" x14ac:dyDescent="0.3">
      <c r="B35" s="28" t="s">
        <v>96</v>
      </c>
      <c r="C35" s="28"/>
      <c r="D35" s="54">
        <f>SUM(D31:D34)</f>
        <v>403</v>
      </c>
      <c r="E35" s="55">
        <f>SUM(E31:E34)</f>
        <v>7.98</v>
      </c>
      <c r="F35" s="55">
        <f>SUM(F31:F34)</f>
        <v>6.55</v>
      </c>
      <c r="G35" s="55">
        <f>SUM(G31:G34)</f>
        <v>63.39</v>
      </c>
      <c r="H35" s="55">
        <f>SUM(H31:H34)</f>
        <v>346.9</v>
      </c>
      <c r="I35" s="7"/>
    </row>
    <row r="36" spans="2:9" x14ac:dyDescent="0.3">
      <c r="B36" s="25"/>
      <c r="C36" s="28" t="s">
        <v>22</v>
      </c>
      <c r="D36" s="54">
        <f>D35+D29+D20+D17</f>
        <v>1427</v>
      </c>
      <c r="E36" s="54">
        <f>E35+E29+E20+E17</f>
        <v>33.71</v>
      </c>
      <c r="F36" s="54">
        <f>F35+F29+F20+F17</f>
        <v>35.159999999999997</v>
      </c>
      <c r="G36" s="54">
        <f>G35+G29+G20+G17</f>
        <v>212.39</v>
      </c>
      <c r="H36" s="54">
        <f>H35+H29+H20+H17</f>
        <v>1302.2</v>
      </c>
      <c r="I36" s="49"/>
    </row>
    <row r="37" spans="2:9" x14ac:dyDescent="0.3">
      <c r="B37" s="21"/>
      <c r="C37" s="21"/>
      <c r="D37" s="21"/>
      <c r="E37" s="42"/>
      <c r="F37" s="42"/>
      <c r="G37" s="56">
        <f>(H36*100)/1400</f>
        <v>93.01428571428572</v>
      </c>
      <c r="H37" s="42" t="s">
        <v>62</v>
      </c>
      <c r="I37" s="42"/>
    </row>
    <row r="38" spans="2:9" x14ac:dyDescent="0.3">
      <c r="B38" s="21"/>
      <c r="C38" s="21"/>
      <c r="D38" s="21"/>
      <c r="E38" s="42"/>
      <c r="F38" s="42"/>
      <c r="G38" s="42"/>
      <c r="H38" s="42"/>
      <c r="I38" s="42"/>
    </row>
    <row r="39" spans="2:9" x14ac:dyDescent="0.3">
      <c r="B39" s="21"/>
      <c r="C39" s="21"/>
      <c r="D39" s="21"/>
      <c r="E39" s="42"/>
      <c r="F39" s="42"/>
      <c r="G39" s="42"/>
      <c r="H39" s="42"/>
      <c r="I39" s="42"/>
    </row>
    <row r="40" spans="2:9" x14ac:dyDescent="0.3">
      <c r="B40" s="93" t="s">
        <v>0</v>
      </c>
      <c r="C40" s="93" t="s">
        <v>1</v>
      </c>
      <c r="D40" s="94" t="s">
        <v>2</v>
      </c>
      <c r="E40" s="95" t="s">
        <v>3</v>
      </c>
      <c r="F40" s="95"/>
      <c r="G40" s="95"/>
      <c r="H40" s="94" t="s">
        <v>4</v>
      </c>
      <c r="I40" s="94" t="s">
        <v>5</v>
      </c>
    </row>
    <row r="41" spans="2:9" ht="33" customHeight="1" x14ac:dyDescent="0.3">
      <c r="B41" s="93"/>
      <c r="C41" s="93"/>
      <c r="D41" s="94"/>
      <c r="E41" s="46" t="s">
        <v>6</v>
      </c>
      <c r="F41" s="46" t="s">
        <v>7</v>
      </c>
      <c r="G41" s="46" t="s">
        <v>8</v>
      </c>
      <c r="H41" s="94"/>
      <c r="I41" s="94"/>
    </row>
    <row r="42" spans="2:9" x14ac:dyDescent="0.3">
      <c r="B42" s="28" t="s">
        <v>23</v>
      </c>
      <c r="C42" s="25"/>
      <c r="D42" s="30"/>
      <c r="E42" s="7"/>
      <c r="F42" s="8"/>
      <c r="G42" s="8"/>
      <c r="H42" s="8"/>
      <c r="I42" s="7"/>
    </row>
    <row r="43" spans="2:9" ht="37.5" x14ac:dyDescent="0.3">
      <c r="B43" s="25" t="s">
        <v>9</v>
      </c>
      <c r="C43" s="25" t="s">
        <v>198</v>
      </c>
      <c r="D43" s="26">
        <v>165</v>
      </c>
      <c r="E43" s="7">
        <v>3.8</v>
      </c>
      <c r="F43" s="45">
        <v>5.57</v>
      </c>
      <c r="G43" s="7">
        <v>17.829999999999998</v>
      </c>
      <c r="H43" s="7">
        <v>158.81</v>
      </c>
      <c r="I43" s="7" t="s">
        <v>199</v>
      </c>
    </row>
    <row r="44" spans="2:9" x14ac:dyDescent="0.3">
      <c r="B44" s="25"/>
      <c r="C44" s="43" t="s">
        <v>200</v>
      </c>
      <c r="D44" s="30">
        <v>150</v>
      </c>
      <c r="E44" s="23">
        <v>0.04</v>
      </c>
      <c r="F44" s="23">
        <v>0.01</v>
      </c>
      <c r="G44" s="23">
        <v>6.99</v>
      </c>
      <c r="H44" s="23">
        <v>28</v>
      </c>
      <c r="I44" s="23" t="s">
        <v>11</v>
      </c>
    </row>
    <row r="45" spans="2:9" x14ac:dyDescent="0.3">
      <c r="B45" s="25"/>
      <c r="C45" s="43" t="s">
        <v>201</v>
      </c>
      <c r="D45" s="30">
        <v>25</v>
      </c>
      <c r="E45" s="37">
        <v>2.8</v>
      </c>
      <c r="F45" s="37">
        <v>1.075</v>
      </c>
      <c r="G45" s="37">
        <v>16.45</v>
      </c>
      <c r="H45" s="37">
        <v>86.75</v>
      </c>
      <c r="I45" s="37" t="s">
        <v>102</v>
      </c>
    </row>
    <row r="46" spans="2:9" x14ac:dyDescent="0.3">
      <c r="B46" s="25"/>
      <c r="C46" s="43" t="s">
        <v>26</v>
      </c>
      <c r="D46" s="30">
        <v>10</v>
      </c>
      <c r="E46" s="7">
        <v>2.63</v>
      </c>
      <c r="F46" s="8">
        <v>2.66</v>
      </c>
      <c r="G46" s="7">
        <v>0</v>
      </c>
      <c r="H46" s="7">
        <v>34</v>
      </c>
      <c r="I46" s="7" t="s">
        <v>103</v>
      </c>
    </row>
    <row r="47" spans="2:9" ht="37.5" x14ac:dyDescent="0.3">
      <c r="B47" s="84" t="s">
        <v>67</v>
      </c>
      <c r="C47" s="28"/>
      <c r="D47" s="29">
        <f>SUM(D43:D46)</f>
        <v>350</v>
      </c>
      <c r="E47" s="12">
        <f>SUM(E43:E46)</f>
        <v>9.27</v>
      </c>
      <c r="F47" s="9">
        <f>SUM(F43:F46)</f>
        <v>9.3150000000000013</v>
      </c>
      <c r="G47" s="12">
        <f>SUM(G43:G46)</f>
        <v>41.269999999999996</v>
      </c>
      <c r="H47" s="12">
        <f>SUM(H43:H46)</f>
        <v>307.56</v>
      </c>
      <c r="I47" s="48"/>
    </row>
    <row r="48" spans="2:9" s="14" customFormat="1" ht="37.5" x14ac:dyDescent="0.3">
      <c r="B48" s="84"/>
      <c r="C48" s="50" t="s">
        <v>182</v>
      </c>
      <c r="D48" s="67">
        <v>103</v>
      </c>
      <c r="E48" s="35">
        <v>2.9</v>
      </c>
      <c r="F48" s="31">
        <v>2.5</v>
      </c>
      <c r="G48" s="35">
        <v>4</v>
      </c>
      <c r="H48" s="35">
        <v>50</v>
      </c>
      <c r="I48" s="7" t="s">
        <v>118</v>
      </c>
    </row>
    <row r="49" spans="1:9" ht="56.25" x14ac:dyDescent="0.3">
      <c r="B49" s="28" t="s">
        <v>68</v>
      </c>
      <c r="C49" s="28"/>
      <c r="D49" s="29">
        <f>SUM(D48)</f>
        <v>103</v>
      </c>
      <c r="E49" s="12">
        <f>SUM(E48)</f>
        <v>2.9</v>
      </c>
      <c r="F49" s="9">
        <f>SUM(F48)</f>
        <v>2.5</v>
      </c>
      <c r="G49" s="12">
        <f>SUM(G48)</f>
        <v>4</v>
      </c>
      <c r="H49" s="12">
        <f>SUM(H48)</f>
        <v>50</v>
      </c>
      <c r="I49" s="7"/>
    </row>
    <row r="50" spans="1:9" s="14" customFormat="1" ht="37.5" x14ac:dyDescent="0.3">
      <c r="B50" s="50" t="s">
        <v>17</v>
      </c>
      <c r="C50" s="25" t="s">
        <v>64</v>
      </c>
      <c r="D50" s="30">
        <v>30</v>
      </c>
      <c r="E50" s="7">
        <v>0.2</v>
      </c>
      <c r="F50" s="7">
        <v>1.52</v>
      </c>
      <c r="G50" s="7">
        <v>2.71</v>
      </c>
      <c r="H50" s="7">
        <v>26.22</v>
      </c>
      <c r="I50" s="7" t="s">
        <v>65</v>
      </c>
    </row>
    <row r="51" spans="1:9" x14ac:dyDescent="0.3">
      <c r="B51" s="25"/>
      <c r="C51" s="58" t="s">
        <v>113</v>
      </c>
      <c r="D51" s="26">
        <v>150</v>
      </c>
      <c r="E51" s="13">
        <v>1.7</v>
      </c>
      <c r="F51" s="10">
        <v>2.6</v>
      </c>
      <c r="G51" s="13">
        <v>7.9</v>
      </c>
      <c r="H51" s="35">
        <v>62</v>
      </c>
      <c r="I51" s="13" t="s">
        <v>112</v>
      </c>
    </row>
    <row r="52" spans="1:9" x14ac:dyDescent="0.3">
      <c r="B52" s="25"/>
      <c r="C52" s="58" t="s">
        <v>37</v>
      </c>
      <c r="D52" s="26">
        <v>160</v>
      </c>
      <c r="E52" s="13">
        <v>15.14</v>
      </c>
      <c r="F52" s="10">
        <v>19.63</v>
      </c>
      <c r="G52" s="13">
        <v>25.28</v>
      </c>
      <c r="H52" s="35">
        <v>341.3</v>
      </c>
      <c r="I52" s="13" t="s">
        <v>114</v>
      </c>
    </row>
    <row r="53" spans="1:9" ht="37.5" x14ac:dyDescent="0.3">
      <c r="A53" s="1" t="s">
        <v>88</v>
      </c>
      <c r="B53" s="25"/>
      <c r="C53" s="43" t="s">
        <v>20</v>
      </c>
      <c r="D53" s="26">
        <v>150</v>
      </c>
      <c r="E53" s="13">
        <v>0.33</v>
      </c>
      <c r="F53" s="13">
        <v>1.4999999999999999E-2</v>
      </c>
      <c r="G53" s="13">
        <v>20.83</v>
      </c>
      <c r="H53" s="13">
        <v>84.75</v>
      </c>
      <c r="I53" s="13" t="s">
        <v>28</v>
      </c>
    </row>
    <row r="54" spans="1:9" ht="37.5" x14ac:dyDescent="0.3">
      <c r="B54" s="25"/>
      <c r="C54" s="25" t="s">
        <v>60</v>
      </c>
      <c r="D54" s="30">
        <v>20</v>
      </c>
      <c r="E54" s="7">
        <v>1.6</v>
      </c>
      <c r="F54" s="8">
        <v>0.34</v>
      </c>
      <c r="G54" s="7">
        <v>12.6</v>
      </c>
      <c r="H54" s="7">
        <v>62.4</v>
      </c>
      <c r="I54" s="7" t="s">
        <v>102</v>
      </c>
    </row>
    <row r="55" spans="1:9" x14ac:dyDescent="0.3">
      <c r="B55" s="25"/>
      <c r="C55" s="43" t="s">
        <v>61</v>
      </c>
      <c r="D55" s="26">
        <v>25</v>
      </c>
      <c r="E55" s="13">
        <v>2.81</v>
      </c>
      <c r="F55" s="10">
        <v>0.45</v>
      </c>
      <c r="G55" s="13">
        <v>16.059999999999999</v>
      </c>
      <c r="H55" s="35">
        <v>79.25</v>
      </c>
      <c r="I55" s="13" t="s">
        <v>102</v>
      </c>
    </row>
    <row r="56" spans="1:9" x14ac:dyDescent="0.3">
      <c r="B56" s="25"/>
      <c r="C56" s="28" t="s">
        <v>13</v>
      </c>
      <c r="D56" s="29">
        <f>SUM(D50:D55)</f>
        <v>535</v>
      </c>
      <c r="E56" s="12">
        <f>SUM(E50:E55)</f>
        <v>21.779999999999998</v>
      </c>
      <c r="F56" s="9">
        <f>SUM(F50:F55)</f>
        <v>24.555</v>
      </c>
      <c r="G56" s="12">
        <f>SUM(G50:G55)</f>
        <v>85.38</v>
      </c>
      <c r="H56" s="12">
        <f>SUM(H50:H55)</f>
        <v>655.92</v>
      </c>
      <c r="I56" s="55"/>
    </row>
    <row r="57" spans="1:9" ht="37.5" x14ac:dyDescent="0.3">
      <c r="B57" s="25" t="s">
        <v>21</v>
      </c>
      <c r="C57" s="43" t="s">
        <v>153</v>
      </c>
      <c r="D57" s="26">
        <v>130</v>
      </c>
      <c r="E57" s="13">
        <v>11.5</v>
      </c>
      <c r="F57" s="10">
        <v>20.5</v>
      </c>
      <c r="G57" s="13">
        <v>23.1</v>
      </c>
      <c r="H57" s="13">
        <v>240.1</v>
      </c>
      <c r="I57" s="35" t="s">
        <v>119</v>
      </c>
    </row>
    <row r="58" spans="1:9" x14ac:dyDescent="0.3">
      <c r="B58" s="25"/>
      <c r="C58" s="50" t="s">
        <v>167</v>
      </c>
      <c r="D58" s="67">
        <v>15</v>
      </c>
      <c r="E58" s="35">
        <v>0.45</v>
      </c>
      <c r="F58" s="31">
        <v>0</v>
      </c>
      <c r="G58" s="35">
        <v>0.9</v>
      </c>
      <c r="H58" s="35">
        <v>5.25</v>
      </c>
      <c r="I58" s="35"/>
    </row>
    <row r="59" spans="1:9" ht="37.5" x14ac:dyDescent="0.3">
      <c r="B59" s="25"/>
      <c r="C59" s="25" t="s">
        <v>60</v>
      </c>
      <c r="D59" s="30">
        <v>20</v>
      </c>
      <c r="E59" s="7">
        <v>1.6</v>
      </c>
      <c r="F59" s="8">
        <v>0.34</v>
      </c>
      <c r="G59" s="7">
        <v>12.6</v>
      </c>
      <c r="H59" s="7">
        <v>62.4</v>
      </c>
      <c r="I59" s="7" t="s">
        <v>102</v>
      </c>
    </row>
    <row r="60" spans="1:9" x14ac:dyDescent="0.3">
      <c r="B60" s="25"/>
      <c r="C60" s="43" t="s">
        <v>200</v>
      </c>
      <c r="D60" s="30">
        <v>150</v>
      </c>
      <c r="E60" s="40">
        <v>0.04</v>
      </c>
      <c r="F60" s="40">
        <v>0.01</v>
      </c>
      <c r="G60" s="40">
        <v>6.99</v>
      </c>
      <c r="H60" s="40">
        <v>28</v>
      </c>
      <c r="I60" s="40" t="s">
        <v>11</v>
      </c>
    </row>
    <row r="61" spans="1:9" ht="75" x14ac:dyDescent="0.3">
      <c r="B61" s="28" t="s">
        <v>96</v>
      </c>
      <c r="C61" s="28"/>
      <c r="D61" s="29">
        <f>SUM(D57:D60)</f>
        <v>315</v>
      </c>
      <c r="E61" s="12">
        <f>SUM(E57:E60)</f>
        <v>13.589999999999998</v>
      </c>
      <c r="F61" s="9">
        <f>SUM(F57:F60)</f>
        <v>20.85</v>
      </c>
      <c r="G61" s="12">
        <f>SUM(G57:G60)</f>
        <v>43.59</v>
      </c>
      <c r="H61" s="12">
        <f>SUM(H57:H60)</f>
        <v>335.75</v>
      </c>
      <c r="I61" s="13"/>
    </row>
    <row r="62" spans="1:9" x14ac:dyDescent="0.3">
      <c r="B62" s="25"/>
      <c r="C62" s="28" t="s">
        <v>22</v>
      </c>
      <c r="D62" s="54">
        <f>D61+D56+D49+D47</f>
        <v>1303</v>
      </c>
      <c r="E62" s="55">
        <f>E61+E56+E49+E47</f>
        <v>47.539999999999992</v>
      </c>
      <c r="F62" s="62">
        <f>F61+F56+F49+F47</f>
        <v>57.22</v>
      </c>
      <c r="G62" s="55">
        <f>G61+G56+G49+G47</f>
        <v>174.24</v>
      </c>
      <c r="H62" s="55">
        <f>H61+H56+H49+H47</f>
        <v>1349.23</v>
      </c>
      <c r="I62" s="63"/>
    </row>
    <row r="63" spans="1:9" x14ac:dyDescent="0.3">
      <c r="B63" s="21"/>
      <c r="C63" s="21"/>
      <c r="D63" s="21"/>
      <c r="E63" s="42"/>
      <c r="F63" s="42"/>
      <c r="G63" s="64">
        <f>(H62*100)/1400</f>
        <v>96.373571428571424</v>
      </c>
      <c r="H63" s="42" t="s">
        <v>62</v>
      </c>
      <c r="I63" s="42"/>
    </row>
    <row r="64" spans="1:9" x14ac:dyDescent="0.3">
      <c r="B64" s="21"/>
      <c r="C64" s="21"/>
      <c r="D64" s="21"/>
      <c r="E64" s="42"/>
      <c r="F64" s="42"/>
      <c r="G64" s="42"/>
      <c r="H64" s="42"/>
      <c r="I64" s="42"/>
    </row>
    <row r="65" spans="1:9" x14ac:dyDescent="0.3">
      <c r="B65" s="93" t="s">
        <v>0</v>
      </c>
      <c r="C65" s="93" t="s">
        <v>1</v>
      </c>
      <c r="D65" s="93" t="s">
        <v>2</v>
      </c>
      <c r="E65" s="95" t="s">
        <v>3</v>
      </c>
      <c r="F65" s="95"/>
      <c r="G65" s="95"/>
      <c r="H65" s="93" t="s">
        <v>4</v>
      </c>
      <c r="I65" s="93" t="s">
        <v>5</v>
      </c>
    </row>
    <row r="66" spans="1:9" ht="30" customHeight="1" x14ac:dyDescent="0.3">
      <c r="B66" s="93"/>
      <c r="C66" s="93"/>
      <c r="D66" s="93"/>
      <c r="E66" s="46" t="s">
        <v>6</v>
      </c>
      <c r="F66" s="46" t="s">
        <v>7</v>
      </c>
      <c r="G66" s="46" t="s">
        <v>8</v>
      </c>
      <c r="H66" s="93"/>
      <c r="I66" s="93"/>
    </row>
    <row r="67" spans="1:9" x14ac:dyDescent="0.3">
      <c r="B67" s="28" t="s">
        <v>32</v>
      </c>
      <c r="C67" s="25"/>
      <c r="D67" s="30"/>
      <c r="E67" s="7"/>
      <c r="F67" s="7"/>
      <c r="G67" s="7"/>
      <c r="H67" s="7"/>
      <c r="I67" s="7"/>
    </row>
    <row r="68" spans="1:9" ht="37.5" x14ac:dyDescent="0.3">
      <c r="B68" s="25" t="s">
        <v>9</v>
      </c>
      <c r="C68" s="25" t="s">
        <v>121</v>
      </c>
      <c r="D68" s="30">
        <v>165</v>
      </c>
      <c r="E68" s="7">
        <v>4.79</v>
      </c>
      <c r="F68" s="7">
        <v>4.3499999999999996</v>
      </c>
      <c r="G68" s="7">
        <v>15.7</v>
      </c>
      <c r="H68" s="7">
        <v>121</v>
      </c>
      <c r="I68" s="7" t="s">
        <v>120</v>
      </c>
    </row>
    <row r="69" spans="1:9" x14ac:dyDescent="0.3">
      <c r="B69" s="25"/>
      <c r="C69" s="25" t="s">
        <v>33</v>
      </c>
      <c r="D69" s="30">
        <v>150</v>
      </c>
      <c r="E69" s="7">
        <v>3.42</v>
      </c>
      <c r="F69" s="7">
        <v>2.63</v>
      </c>
      <c r="G69" s="7">
        <v>13.1</v>
      </c>
      <c r="H69" s="7">
        <v>84.25</v>
      </c>
      <c r="I69" s="7" t="s">
        <v>34</v>
      </c>
    </row>
    <row r="70" spans="1:9" ht="37.5" x14ac:dyDescent="0.3">
      <c r="B70" s="25"/>
      <c r="C70" s="43" t="s">
        <v>186</v>
      </c>
      <c r="D70" s="30">
        <v>35</v>
      </c>
      <c r="E70" s="23">
        <v>2.14</v>
      </c>
      <c r="F70" s="23">
        <v>6.6</v>
      </c>
      <c r="G70" s="23">
        <v>12.79</v>
      </c>
      <c r="H70" s="23">
        <v>119</v>
      </c>
      <c r="I70" s="23" t="s">
        <v>187</v>
      </c>
    </row>
    <row r="71" spans="1:9" ht="37.5" x14ac:dyDescent="0.3">
      <c r="B71" s="28" t="s">
        <v>67</v>
      </c>
      <c r="C71" s="65" t="s">
        <v>218</v>
      </c>
      <c r="D71" s="29">
        <f>SUM(D68:D70)</f>
        <v>350</v>
      </c>
      <c r="E71" s="12">
        <f>SUM(E68:E70)</f>
        <v>10.350000000000001</v>
      </c>
      <c r="F71" s="12">
        <f>SUM(F68:F70)</f>
        <v>13.579999999999998</v>
      </c>
      <c r="G71" s="12">
        <f>SUM(G68:G70)</f>
        <v>41.589999999999996</v>
      </c>
      <c r="H71" s="12">
        <f>SUM(H68:H70)</f>
        <v>324.25</v>
      </c>
      <c r="I71" s="7"/>
    </row>
    <row r="72" spans="1:9" ht="37.5" x14ac:dyDescent="0.3">
      <c r="B72" s="25" t="s">
        <v>219</v>
      </c>
      <c r="C72" s="43" t="s">
        <v>71</v>
      </c>
      <c r="D72" s="26">
        <v>100</v>
      </c>
      <c r="E72" s="13">
        <v>0</v>
      </c>
      <c r="F72" s="13">
        <v>0</v>
      </c>
      <c r="G72" s="13">
        <v>10</v>
      </c>
      <c r="H72" s="13">
        <v>38</v>
      </c>
      <c r="I72" s="13" t="s">
        <v>72</v>
      </c>
    </row>
    <row r="73" spans="1:9" ht="56.25" x14ac:dyDescent="0.3">
      <c r="B73" s="28" t="s">
        <v>68</v>
      </c>
      <c r="C73" s="65" t="s">
        <v>220</v>
      </c>
      <c r="D73" s="29">
        <f>SUM(D72)</f>
        <v>100</v>
      </c>
      <c r="E73" s="12">
        <f>SUM(E72)</f>
        <v>0</v>
      </c>
      <c r="F73" s="12">
        <f>SUM(F72)</f>
        <v>0</v>
      </c>
      <c r="G73" s="12">
        <f>SUM(G72)</f>
        <v>10</v>
      </c>
      <c r="H73" s="12">
        <f>SUM(H72)</f>
        <v>38</v>
      </c>
      <c r="I73" s="12"/>
    </row>
    <row r="74" spans="1:9" ht="37.5" x14ac:dyDescent="0.3">
      <c r="B74" s="25" t="s">
        <v>17</v>
      </c>
      <c r="C74" s="66" t="s">
        <v>105</v>
      </c>
      <c r="D74" s="67">
        <v>30</v>
      </c>
      <c r="E74" s="35">
        <v>0.37</v>
      </c>
      <c r="F74" s="31">
        <v>2.9000000000000001E-2</v>
      </c>
      <c r="G74" s="35">
        <v>3.48</v>
      </c>
      <c r="H74" s="35">
        <v>15.69</v>
      </c>
      <c r="I74" s="35" t="s">
        <v>104</v>
      </c>
    </row>
    <row r="75" spans="1:9" ht="75" x14ac:dyDescent="0.3">
      <c r="B75" s="25"/>
      <c r="C75" s="25" t="s">
        <v>123</v>
      </c>
      <c r="D75" s="26">
        <v>150</v>
      </c>
      <c r="E75" s="13">
        <v>1.67</v>
      </c>
      <c r="F75" s="13">
        <v>1.97</v>
      </c>
      <c r="G75" s="13">
        <v>7.68</v>
      </c>
      <c r="H75" s="13">
        <v>55.2</v>
      </c>
      <c r="I75" s="7" t="s">
        <v>81</v>
      </c>
    </row>
    <row r="76" spans="1:9" ht="37.5" x14ac:dyDescent="0.3">
      <c r="B76" s="25"/>
      <c r="C76" s="25" t="s">
        <v>63</v>
      </c>
      <c r="D76" s="30">
        <v>60</v>
      </c>
      <c r="E76" s="7">
        <v>5.14</v>
      </c>
      <c r="F76" s="7">
        <v>6.2</v>
      </c>
      <c r="G76" s="7">
        <v>1.98</v>
      </c>
      <c r="H76" s="7">
        <v>94.71</v>
      </c>
      <c r="I76" s="7" t="s">
        <v>27</v>
      </c>
    </row>
    <row r="77" spans="1:9" s="32" customFormat="1" ht="37.5" x14ac:dyDescent="0.3">
      <c r="B77" s="57"/>
      <c r="C77" s="57" t="s">
        <v>142</v>
      </c>
      <c r="D77" s="38">
        <v>113</v>
      </c>
      <c r="E77" s="34">
        <v>10.75</v>
      </c>
      <c r="F77" s="34">
        <v>3.73</v>
      </c>
      <c r="G77" s="34">
        <v>24.24</v>
      </c>
      <c r="H77" s="34">
        <v>175.53</v>
      </c>
      <c r="I77" s="34" t="s">
        <v>49</v>
      </c>
    </row>
    <row r="78" spans="1:9" s="14" customFormat="1" x14ac:dyDescent="0.3">
      <c r="A78" s="14" t="s">
        <v>31</v>
      </c>
      <c r="B78" s="50"/>
      <c r="C78" s="43" t="s">
        <v>42</v>
      </c>
      <c r="D78" s="30">
        <v>150</v>
      </c>
      <c r="E78" s="7">
        <v>0</v>
      </c>
      <c r="F78" s="7">
        <v>0</v>
      </c>
      <c r="G78" s="7">
        <v>17.63</v>
      </c>
      <c r="H78" s="7">
        <v>66.75</v>
      </c>
      <c r="I78" s="7" t="s">
        <v>70</v>
      </c>
    </row>
    <row r="79" spans="1:9" ht="37.5" x14ac:dyDescent="0.3">
      <c r="B79" s="25"/>
      <c r="C79" s="25" t="s">
        <v>60</v>
      </c>
      <c r="D79" s="30">
        <v>20</v>
      </c>
      <c r="E79" s="7">
        <v>1.6</v>
      </c>
      <c r="F79" s="8">
        <v>0.34</v>
      </c>
      <c r="G79" s="7">
        <v>12.6</v>
      </c>
      <c r="H79" s="7">
        <v>62.4</v>
      </c>
      <c r="I79" s="7" t="s">
        <v>102</v>
      </c>
    </row>
    <row r="80" spans="1:9" x14ac:dyDescent="0.3">
      <c r="B80" s="25"/>
      <c r="C80" s="43" t="s">
        <v>61</v>
      </c>
      <c r="D80" s="26">
        <v>25</v>
      </c>
      <c r="E80" s="13">
        <v>2.81</v>
      </c>
      <c r="F80" s="10">
        <v>0.45</v>
      </c>
      <c r="G80" s="13">
        <v>16.059999999999999</v>
      </c>
      <c r="H80" s="35">
        <v>79.25</v>
      </c>
      <c r="I80" s="13" t="s">
        <v>102</v>
      </c>
    </row>
    <row r="81" spans="2:10" ht="37.5" x14ac:dyDescent="0.3">
      <c r="B81" s="28" t="s">
        <v>69</v>
      </c>
      <c r="C81" s="28"/>
      <c r="D81" s="29">
        <f>SUM(D74:D80)</f>
        <v>548</v>
      </c>
      <c r="E81" s="12">
        <f>SUM(E74:E80)</f>
        <v>22.34</v>
      </c>
      <c r="F81" s="12">
        <f>SUM(F74:F80)</f>
        <v>12.718999999999999</v>
      </c>
      <c r="G81" s="12">
        <f>SUM(G74:G80)</f>
        <v>83.669999999999987</v>
      </c>
      <c r="H81" s="12">
        <f>SUM(H74:H80)</f>
        <v>549.53</v>
      </c>
      <c r="I81" s="63"/>
    </row>
    <row r="82" spans="2:10" ht="37.5" x14ac:dyDescent="0.3">
      <c r="B82" s="25" t="s">
        <v>21</v>
      </c>
      <c r="C82" s="43"/>
      <c r="D82" s="30"/>
      <c r="E82" s="7"/>
      <c r="F82" s="7"/>
      <c r="G82" s="7"/>
      <c r="H82" s="7"/>
      <c r="I82" s="13"/>
    </row>
    <row r="83" spans="2:10" ht="37.5" x14ac:dyDescent="0.3">
      <c r="B83" s="25"/>
      <c r="C83" s="18" t="s">
        <v>143</v>
      </c>
      <c r="D83" s="15">
        <v>133</v>
      </c>
      <c r="E83" s="15">
        <v>5.26</v>
      </c>
      <c r="F83" s="15">
        <v>4.92</v>
      </c>
      <c r="G83" s="15">
        <v>48.27</v>
      </c>
      <c r="H83" s="15">
        <v>255.6</v>
      </c>
      <c r="I83" s="15" t="s">
        <v>125</v>
      </c>
    </row>
    <row r="84" spans="2:10" x14ac:dyDescent="0.3">
      <c r="B84" s="25"/>
      <c r="C84" s="43" t="s">
        <v>200</v>
      </c>
      <c r="D84" s="30">
        <v>150</v>
      </c>
      <c r="E84" s="40">
        <v>0.04</v>
      </c>
      <c r="F84" s="40">
        <v>0.01</v>
      </c>
      <c r="G84" s="40">
        <v>6.99</v>
      </c>
      <c r="H84" s="40">
        <v>28</v>
      </c>
      <c r="I84" s="40" t="s">
        <v>11</v>
      </c>
    </row>
    <row r="85" spans="2:10" ht="37.5" x14ac:dyDescent="0.3">
      <c r="B85" s="25"/>
      <c r="C85" s="25" t="s">
        <v>60</v>
      </c>
      <c r="D85" s="30">
        <v>20</v>
      </c>
      <c r="E85" s="7">
        <v>1.6</v>
      </c>
      <c r="F85" s="8">
        <v>0.34</v>
      </c>
      <c r="G85" s="7">
        <v>12.6</v>
      </c>
      <c r="H85" s="7">
        <v>62.4</v>
      </c>
      <c r="I85" s="7" t="s">
        <v>102</v>
      </c>
    </row>
    <row r="86" spans="2:10" x14ac:dyDescent="0.3">
      <c r="B86" s="25"/>
      <c r="C86" s="25" t="s">
        <v>29</v>
      </c>
      <c r="D86" s="26">
        <v>50</v>
      </c>
      <c r="E86" s="13">
        <v>3.21</v>
      </c>
      <c r="F86" s="13">
        <v>2.12</v>
      </c>
      <c r="G86" s="13">
        <v>31.5</v>
      </c>
      <c r="H86" s="13">
        <v>158.6</v>
      </c>
      <c r="I86" s="13" t="s">
        <v>30</v>
      </c>
    </row>
    <row r="87" spans="2:10" ht="75" x14ac:dyDescent="0.3">
      <c r="B87" s="28" t="s">
        <v>96</v>
      </c>
      <c r="C87" s="28"/>
      <c r="D87" s="29">
        <f>SUM(D82:D86)</f>
        <v>353</v>
      </c>
      <c r="E87" s="12">
        <f>SUM(E82:E86)</f>
        <v>10.11</v>
      </c>
      <c r="F87" s="12">
        <f>SUM(F82:F86)</f>
        <v>7.39</v>
      </c>
      <c r="G87" s="12">
        <f>SUM(G82:G86)</f>
        <v>99.36</v>
      </c>
      <c r="H87" s="12">
        <f>SUM(H82:H86)</f>
        <v>504.6</v>
      </c>
      <c r="I87" s="7"/>
    </row>
    <row r="88" spans="2:10" x14ac:dyDescent="0.3">
      <c r="B88" s="21"/>
      <c r="C88" s="28" t="s">
        <v>22</v>
      </c>
      <c r="D88" s="29">
        <f>D87+D81+D71+D73</f>
        <v>1351</v>
      </c>
      <c r="E88" s="12">
        <f>E87+E73+E71</f>
        <v>20.46</v>
      </c>
      <c r="F88" s="12">
        <f>F87+F81+F73+F71</f>
        <v>33.688999999999993</v>
      </c>
      <c r="G88" s="12">
        <f>G87+G81+G73+G71</f>
        <v>234.61999999999998</v>
      </c>
      <c r="H88" s="12">
        <f>H87+H81+H71+H73</f>
        <v>1416.38</v>
      </c>
      <c r="I88" s="7"/>
    </row>
    <row r="89" spans="2:10" x14ac:dyDescent="0.3">
      <c r="B89" s="21"/>
      <c r="C89" s="28"/>
      <c r="D89" s="29"/>
      <c r="E89" s="12"/>
      <c r="F89" s="12"/>
      <c r="G89" s="12"/>
      <c r="H89" s="68">
        <f>(H88*100)/1400</f>
        <v>101.17</v>
      </c>
      <c r="I89" s="30"/>
      <c r="J89" s="1" t="s">
        <v>86</v>
      </c>
    </row>
    <row r="90" spans="2:10" x14ac:dyDescent="0.3">
      <c r="B90" s="43"/>
      <c r="C90" s="21"/>
      <c r="D90" s="21"/>
      <c r="E90" s="42"/>
      <c r="F90" s="42"/>
      <c r="G90" s="42"/>
      <c r="H90" s="42"/>
      <c r="I90" s="42"/>
    </row>
    <row r="91" spans="2:10" x14ac:dyDescent="0.3">
      <c r="B91" s="93" t="s">
        <v>0</v>
      </c>
      <c r="C91" s="93" t="s">
        <v>1</v>
      </c>
      <c r="D91" s="93" t="s">
        <v>2</v>
      </c>
      <c r="E91" s="95" t="s">
        <v>3</v>
      </c>
      <c r="F91" s="95"/>
      <c r="G91" s="95"/>
      <c r="H91" s="93" t="s">
        <v>4</v>
      </c>
      <c r="I91" s="93" t="s">
        <v>5</v>
      </c>
    </row>
    <row r="92" spans="2:10" ht="36.75" customHeight="1" x14ac:dyDescent="0.3">
      <c r="B92" s="93"/>
      <c r="C92" s="93"/>
      <c r="D92" s="93"/>
      <c r="E92" s="46" t="s">
        <v>6</v>
      </c>
      <c r="F92" s="46" t="s">
        <v>7</v>
      </c>
      <c r="G92" s="46" t="s">
        <v>8</v>
      </c>
      <c r="H92" s="93"/>
      <c r="I92" s="93"/>
    </row>
    <row r="93" spans="2:10" x14ac:dyDescent="0.3">
      <c r="B93" s="28" t="s">
        <v>40</v>
      </c>
      <c r="C93" s="69"/>
      <c r="D93" s="30"/>
      <c r="E93" s="7"/>
      <c r="F93" s="7"/>
      <c r="G93" s="7"/>
      <c r="H93" s="7"/>
      <c r="I93" s="7"/>
    </row>
    <row r="94" spans="2:10" ht="37.5" x14ac:dyDescent="0.3">
      <c r="B94" s="25" t="s">
        <v>9</v>
      </c>
      <c r="C94" s="18" t="s">
        <v>202</v>
      </c>
      <c r="D94" s="17">
        <v>165</v>
      </c>
      <c r="E94" s="16">
        <v>3.8</v>
      </c>
      <c r="F94" s="16">
        <v>5.9</v>
      </c>
      <c r="G94" s="16">
        <v>17.600000000000001</v>
      </c>
      <c r="H94" s="16">
        <v>138</v>
      </c>
      <c r="I94" s="13" t="s">
        <v>127</v>
      </c>
    </row>
    <row r="95" spans="2:10" x14ac:dyDescent="0.3">
      <c r="B95" s="25"/>
      <c r="C95" s="43" t="s">
        <v>200</v>
      </c>
      <c r="D95" s="30">
        <v>150</v>
      </c>
      <c r="E95" s="23">
        <v>0.04</v>
      </c>
      <c r="F95" s="23">
        <v>0.01</v>
      </c>
      <c r="G95" s="23">
        <v>6.99</v>
      </c>
      <c r="H95" s="23">
        <v>28</v>
      </c>
      <c r="I95" s="23" t="s">
        <v>11</v>
      </c>
    </row>
    <row r="96" spans="2:10" x14ac:dyDescent="0.3">
      <c r="B96" s="25"/>
      <c r="C96" s="43" t="s">
        <v>201</v>
      </c>
      <c r="D96" s="30">
        <v>25</v>
      </c>
      <c r="E96" s="37">
        <v>2.8</v>
      </c>
      <c r="F96" s="37">
        <v>1.075</v>
      </c>
      <c r="G96" s="37">
        <v>16.45</v>
      </c>
      <c r="H96" s="37">
        <v>86.75</v>
      </c>
      <c r="I96" s="37" t="s">
        <v>102</v>
      </c>
    </row>
    <row r="97" spans="2:9" x14ac:dyDescent="0.3">
      <c r="B97" s="69"/>
      <c r="C97" s="43" t="s">
        <v>26</v>
      </c>
      <c r="D97" s="30">
        <v>10</v>
      </c>
      <c r="E97" s="7">
        <v>2.63</v>
      </c>
      <c r="F97" s="8">
        <v>2.66</v>
      </c>
      <c r="G97" s="7">
        <v>0</v>
      </c>
      <c r="H97" s="7">
        <v>34</v>
      </c>
      <c r="I97" s="7" t="s">
        <v>103</v>
      </c>
    </row>
    <row r="98" spans="2:9" ht="37.5" x14ac:dyDescent="0.3">
      <c r="B98" s="28" t="s">
        <v>67</v>
      </c>
      <c r="C98" s="25"/>
      <c r="D98" s="29">
        <f>SUM(D94:D97)</f>
        <v>350</v>
      </c>
      <c r="E98" s="12">
        <f>SUM(E94:E97)</f>
        <v>9.27</v>
      </c>
      <c r="F98" s="12">
        <f>SUM(F94:F97)</f>
        <v>9.6449999999999996</v>
      </c>
      <c r="G98" s="12">
        <f>SUM(G94:G97)</f>
        <v>41.040000000000006</v>
      </c>
      <c r="H98" s="12">
        <f>SUM(H94:H97)</f>
        <v>286.75</v>
      </c>
      <c r="I98" s="13"/>
    </row>
    <row r="99" spans="2:9" ht="37.5" x14ac:dyDescent="0.3">
      <c r="B99" s="25" t="s">
        <v>14</v>
      </c>
      <c r="C99" s="43" t="s">
        <v>15</v>
      </c>
      <c r="D99" s="26">
        <v>100</v>
      </c>
      <c r="E99" s="13">
        <v>0.75</v>
      </c>
      <c r="F99" s="13">
        <v>0</v>
      </c>
      <c r="G99" s="13">
        <v>10.050000000000001</v>
      </c>
      <c r="H99" s="13">
        <v>42.7</v>
      </c>
      <c r="I99" s="13" t="s">
        <v>16</v>
      </c>
    </row>
    <row r="100" spans="2:9" x14ac:dyDescent="0.3">
      <c r="B100" s="25"/>
      <c r="C100" s="43" t="s">
        <v>180</v>
      </c>
      <c r="D100" s="26">
        <v>14</v>
      </c>
      <c r="E100" s="13">
        <v>1.03</v>
      </c>
      <c r="F100" s="13">
        <v>1.54</v>
      </c>
      <c r="G100" s="13">
        <v>9.9</v>
      </c>
      <c r="H100" s="13">
        <v>57.5</v>
      </c>
      <c r="I100" s="13"/>
    </row>
    <row r="101" spans="2:9" ht="56.25" x14ac:dyDescent="0.3">
      <c r="B101" s="28" t="s">
        <v>68</v>
      </c>
      <c r="C101" s="28"/>
      <c r="D101" s="29">
        <f>D99+D100</f>
        <v>114</v>
      </c>
      <c r="E101" s="29">
        <f t="shared" ref="E101:H101" si="1">E99+E100</f>
        <v>1.78</v>
      </c>
      <c r="F101" s="29">
        <f t="shared" si="1"/>
        <v>1.54</v>
      </c>
      <c r="G101" s="29">
        <f t="shared" si="1"/>
        <v>19.950000000000003</v>
      </c>
      <c r="H101" s="29">
        <f t="shared" si="1"/>
        <v>100.2</v>
      </c>
      <c r="I101" s="13"/>
    </row>
    <row r="102" spans="2:9" x14ac:dyDescent="0.3">
      <c r="B102" s="25" t="s">
        <v>17</v>
      </c>
      <c r="C102" s="25" t="s">
        <v>35</v>
      </c>
      <c r="D102" s="26">
        <v>30</v>
      </c>
      <c r="E102" s="13">
        <v>0.43</v>
      </c>
      <c r="F102" s="13">
        <v>1.82</v>
      </c>
      <c r="G102" s="13">
        <v>28.17</v>
      </c>
      <c r="H102" s="13">
        <v>28.17</v>
      </c>
      <c r="I102" s="13" t="s">
        <v>36</v>
      </c>
    </row>
    <row r="103" spans="2:9" ht="56.25" x14ac:dyDescent="0.3">
      <c r="B103" s="25"/>
      <c r="C103" s="43" t="s">
        <v>130</v>
      </c>
      <c r="D103" s="26">
        <v>155</v>
      </c>
      <c r="E103" s="13">
        <v>1.1000000000000001</v>
      </c>
      <c r="F103" s="13">
        <v>3.3</v>
      </c>
      <c r="G103" s="13">
        <v>5</v>
      </c>
      <c r="H103" s="13">
        <v>55</v>
      </c>
      <c r="I103" s="13" t="s">
        <v>129</v>
      </c>
    </row>
    <row r="104" spans="2:9" s="14" customFormat="1" ht="56.25" x14ac:dyDescent="0.3">
      <c r="B104" s="50"/>
      <c r="C104" s="50" t="s">
        <v>170</v>
      </c>
      <c r="D104" s="67">
        <v>70</v>
      </c>
      <c r="E104" s="35">
        <v>8.33</v>
      </c>
      <c r="F104" s="35">
        <v>5.74</v>
      </c>
      <c r="G104" s="35">
        <v>8.51</v>
      </c>
      <c r="H104" s="35">
        <v>126.85</v>
      </c>
      <c r="I104" s="35" t="s">
        <v>131</v>
      </c>
    </row>
    <row r="105" spans="2:9" x14ac:dyDescent="0.3">
      <c r="B105" s="25"/>
      <c r="C105" s="43" t="s">
        <v>41</v>
      </c>
      <c r="D105" s="26">
        <v>110</v>
      </c>
      <c r="E105" s="13">
        <v>2.2400000000000002</v>
      </c>
      <c r="F105" s="13">
        <v>3.52</v>
      </c>
      <c r="G105" s="13">
        <v>14.98</v>
      </c>
      <c r="H105" s="13">
        <v>100.65</v>
      </c>
      <c r="I105" s="13" t="s">
        <v>75</v>
      </c>
    </row>
    <row r="106" spans="2:9" ht="37.5" x14ac:dyDescent="0.3">
      <c r="B106" s="25"/>
      <c r="C106" s="43" t="s">
        <v>20</v>
      </c>
      <c r="D106" s="30">
        <v>150</v>
      </c>
      <c r="E106" s="7">
        <v>0.33</v>
      </c>
      <c r="F106" s="7">
        <v>1.4999999999999999E-2</v>
      </c>
      <c r="G106" s="7">
        <v>20.83</v>
      </c>
      <c r="H106" s="7">
        <v>84.75</v>
      </c>
      <c r="I106" s="7" t="s">
        <v>28</v>
      </c>
    </row>
    <row r="107" spans="2:9" ht="37.5" x14ac:dyDescent="0.3">
      <c r="B107" s="25"/>
      <c r="C107" s="25" t="s">
        <v>60</v>
      </c>
      <c r="D107" s="30">
        <v>20</v>
      </c>
      <c r="E107" s="7">
        <v>1.6</v>
      </c>
      <c r="F107" s="8">
        <v>0.34</v>
      </c>
      <c r="G107" s="7">
        <v>12.6</v>
      </c>
      <c r="H107" s="7">
        <v>62.4</v>
      </c>
      <c r="I107" s="7" t="s">
        <v>102</v>
      </c>
    </row>
    <row r="108" spans="2:9" x14ac:dyDescent="0.3">
      <c r="B108" s="25"/>
      <c r="C108" s="43" t="s">
        <v>61</v>
      </c>
      <c r="D108" s="26">
        <v>25</v>
      </c>
      <c r="E108" s="13">
        <v>2.81</v>
      </c>
      <c r="F108" s="10">
        <v>0.45</v>
      </c>
      <c r="G108" s="13">
        <v>16.059999999999999</v>
      </c>
      <c r="H108" s="35">
        <v>79.25</v>
      </c>
      <c r="I108" s="13" t="s">
        <v>102</v>
      </c>
    </row>
    <row r="109" spans="2:9" ht="37.5" x14ac:dyDescent="0.3">
      <c r="B109" s="28" t="s">
        <v>99</v>
      </c>
      <c r="C109" s="28"/>
      <c r="D109" s="29">
        <f>SUM(D102:D108)</f>
        <v>560</v>
      </c>
      <c r="E109" s="12">
        <f>SUM(E102:E108)</f>
        <v>16.84</v>
      </c>
      <c r="F109" s="12">
        <f>SUM(F102:F108)</f>
        <v>15.184999999999999</v>
      </c>
      <c r="G109" s="12">
        <f>SUM(G102:G108)</f>
        <v>106.14999999999999</v>
      </c>
      <c r="H109" s="12">
        <f>SUM(H102:H108)</f>
        <v>537.06999999999994</v>
      </c>
      <c r="I109" s="49"/>
    </row>
    <row r="110" spans="2:9" ht="37.5" x14ac:dyDescent="0.3">
      <c r="B110" s="25" t="s">
        <v>21</v>
      </c>
      <c r="C110" s="43" t="s">
        <v>88</v>
      </c>
      <c r="D110" s="26">
        <v>65</v>
      </c>
      <c r="E110" s="13">
        <v>17.760000000000002</v>
      </c>
      <c r="F110" s="13">
        <v>12.73</v>
      </c>
      <c r="G110" s="13">
        <v>19.14</v>
      </c>
      <c r="H110" s="13">
        <v>262.22000000000003</v>
      </c>
      <c r="I110" s="13" t="s">
        <v>128</v>
      </c>
    </row>
    <row r="111" spans="2:9" ht="56.25" x14ac:dyDescent="0.3">
      <c r="B111" s="25"/>
      <c r="C111" s="18" t="s">
        <v>203</v>
      </c>
      <c r="D111" s="19">
        <v>110</v>
      </c>
      <c r="E111" s="19">
        <v>2.37</v>
      </c>
      <c r="F111" s="19">
        <v>3.14</v>
      </c>
      <c r="G111" s="19">
        <v>16.98</v>
      </c>
      <c r="H111" s="19">
        <v>105.87</v>
      </c>
      <c r="I111" s="19" t="s">
        <v>199</v>
      </c>
    </row>
    <row r="112" spans="2:9" x14ac:dyDescent="0.3">
      <c r="B112" s="25"/>
      <c r="C112" s="43" t="s">
        <v>200</v>
      </c>
      <c r="D112" s="30">
        <v>150</v>
      </c>
      <c r="E112" s="23">
        <v>0.04</v>
      </c>
      <c r="F112" s="23">
        <v>0.01</v>
      </c>
      <c r="G112" s="23">
        <v>6.99</v>
      </c>
      <c r="H112" s="23">
        <v>28</v>
      </c>
      <c r="I112" s="23" t="s">
        <v>11</v>
      </c>
    </row>
    <row r="113" spans="2:10" ht="37.5" x14ac:dyDescent="0.3">
      <c r="B113" s="25"/>
      <c r="C113" s="25" t="s">
        <v>60</v>
      </c>
      <c r="D113" s="30">
        <v>20</v>
      </c>
      <c r="E113" s="7">
        <v>1.6</v>
      </c>
      <c r="F113" s="8">
        <v>0.34</v>
      </c>
      <c r="G113" s="7">
        <v>12.6</v>
      </c>
      <c r="H113" s="7">
        <v>62.4</v>
      </c>
      <c r="I113" s="7" t="s">
        <v>102</v>
      </c>
    </row>
    <row r="114" spans="2:10" s="14" customFormat="1" x14ac:dyDescent="0.3">
      <c r="B114" s="50"/>
      <c r="C114" s="43" t="s">
        <v>38</v>
      </c>
      <c r="D114" s="30">
        <v>100</v>
      </c>
      <c r="E114" s="7">
        <v>1.5</v>
      </c>
      <c r="F114" s="8">
        <v>0.5</v>
      </c>
      <c r="G114" s="7">
        <v>21</v>
      </c>
      <c r="H114" s="7">
        <v>95</v>
      </c>
      <c r="I114" s="7" t="s">
        <v>39</v>
      </c>
    </row>
    <row r="115" spans="2:10" ht="75" x14ac:dyDescent="0.3">
      <c r="B115" s="28" t="s">
        <v>100</v>
      </c>
      <c r="C115" s="28"/>
      <c r="D115" s="29">
        <f>D110+D111+D112+D113+D114</f>
        <v>445</v>
      </c>
      <c r="E115" s="29">
        <f>E110+E111+E112+E113+E114</f>
        <v>23.270000000000003</v>
      </c>
      <c r="F115" s="29">
        <f>F110+F111+F112+F113+F114</f>
        <v>16.720000000000002</v>
      </c>
      <c r="G115" s="29">
        <f>G110+G111+G112+G113+G114</f>
        <v>76.710000000000008</v>
      </c>
      <c r="H115" s="29">
        <f>H110+H111+H112+H113+H114</f>
        <v>553.49</v>
      </c>
      <c r="I115" s="13"/>
    </row>
    <row r="116" spans="2:10" x14ac:dyDescent="0.3">
      <c r="B116" s="25"/>
      <c r="C116" s="28" t="s">
        <v>22</v>
      </c>
      <c r="D116" s="29">
        <f>D115+D109+D101+D98</f>
        <v>1469</v>
      </c>
      <c r="E116" s="12">
        <f>E115+E109+E101+E98</f>
        <v>51.16</v>
      </c>
      <c r="F116" s="12">
        <f>F115+F109+F101+F98</f>
        <v>43.09</v>
      </c>
      <c r="G116" s="12">
        <f>G115+G109+G101+G98</f>
        <v>243.85000000000002</v>
      </c>
      <c r="H116" s="12">
        <f>H98+H101+H109+H115</f>
        <v>1477.51</v>
      </c>
      <c r="I116" s="13"/>
    </row>
    <row r="117" spans="2:10" x14ac:dyDescent="0.3">
      <c r="B117" s="21"/>
      <c r="C117" s="21"/>
      <c r="D117" s="21"/>
      <c r="E117" s="42"/>
      <c r="F117" s="42"/>
      <c r="G117" s="42"/>
      <c r="H117" s="64">
        <f>(H116*100)/1400</f>
        <v>105.53642857142857</v>
      </c>
      <c r="I117" s="42" t="s">
        <v>86</v>
      </c>
    </row>
    <row r="118" spans="2:10" x14ac:dyDescent="0.3">
      <c r="B118" s="21"/>
      <c r="C118" s="21"/>
      <c r="D118" s="21"/>
      <c r="E118" s="42"/>
      <c r="F118" s="42"/>
      <c r="G118" s="42"/>
      <c r="H118" s="42"/>
      <c r="I118" s="42"/>
    </row>
    <row r="119" spans="2:10" x14ac:dyDescent="0.3">
      <c r="B119" s="21"/>
      <c r="C119" s="21"/>
      <c r="D119" s="21"/>
      <c r="E119" s="42"/>
      <c r="F119" s="42"/>
      <c r="G119" s="42"/>
      <c r="H119" s="42"/>
      <c r="I119" s="42"/>
    </row>
    <row r="120" spans="2:10" x14ac:dyDescent="0.3">
      <c r="B120" s="93" t="s">
        <v>0</v>
      </c>
      <c r="C120" s="93" t="s">
        <v>1</v>
      </c>
      <c r="D120" s="96" t="s">
        <v>2</v>
      </c>
      <c r="E120" s="95" t="s">
        <v>3</v>
      </c>
      <c r="F120" s="95"/>
      <c r="G120" s="95"/>
      <c r="H120" s="93" t="s">
        <v>4</v>
      </c>
      <c r="I120" s="93" t="s">
        <v>5</v>
      </c>
    </row>
    <row r="121" spans="2:10" ht="37.5" customHeight="1" x14ac:dyDescent="0.3">
      <c r="B121" s="93"/>
      <c r="C121" s="93"/>
      <c r="D121" s="96"/>
      <c r="E121" s="46" t="s">
        <v>6</v>
      </c>
      <c r="F121" s="46" t="s">
        <v>7</v>
      </c>
      <c r="G121" s="46" t="s">
        <v>8</v>
      </c>
      <c r="H121" s="93"/>
      <c r="I121" s="93"/>
    </row>
    <row r="122" spans="2:10" ht="25.5" customHeight="1" x14ac:dyDescent="0.3">
      <c r="B122" s="28" t="s">
        <v>44</v>
      </c>
      <c r="C122" s="25"/>
      <c r="D122" s="30"/>
      <c r="E122" s="7"/>
      <c r="F122" s="7"/>
      <c r="G122" s="7"/>
      <c r="H122" s="7"/>
      <c r="I122" s="7"/>
    </row>
    <row r="123" spans="2:10" ht="37.5" x14ac:dyDescent="0.3">
      <c r="B123" s="25"/>
      <c r="C123" s="43" t="s">
        <v>206</v>
      </c>
      <c r="D123" s="26">
        <v>165</v>
      </c>
      <c r="E123" s="13">
        <v>4.96</v>
      </c>
      <c r="F123" s="13">
        <v>6.85</v>
      </c>
      <c r="G123" s="13">
        <v>26.07</v>
      </c>
      <c r="H123" s="13">
        <v>186.67</v>
      </c>
      <c r="I123" s="13" t="s">
        <v>207</v>
      </c>
      <c r="J123" s="86"/>
    </row>
    <row r="124" spans="2:10" ht="37.5" x14ac:dyDescent="0.3">
      <c r="B124" s="25"/>
      <c r="C124" s="25" t="s">
        <v>24</v>
      </c>
      <c r="D124" s="26">
        <v>150</v>
      </c>
      <c r="E124" s="7">
        <v>2.34</v>
      </c>
      <c r="F124" s="7">
        <v>2</v>
      </c>
      <c r="G124" s="7">
        <v>10.63</v>
      </c>
      <c r="H124" s="7">
        <v>70</v>
      </c>
      <c r="I124" s="7" t="s">
        <v>25</v>
      </c>
    </row>
    <row r="125" spans="2:10" ht="37.5" x14ac:dyDescent="0.3">
      <c r="B125" s="25"/>
      <c r="C125" s="43" t="s">
        <v>186</v>
      </c>
      <c r="D125" s="30">
        <v>35</v>
      </c>
      <c r="E125" s="23">
        <v>2.14</v>
      </c>
      <c r="F125" s="23">
        <v>6.6</v>
      </c>
      <c r="G125" s="23">
        <v>12.79</v>
      </c>
      <c r="H125" s="23">
        <v>119</v>
      </c>
      <c r="I125" s="23" t="s">
        <v>187</v>
      </c>
    </row>
    <row r="126" spans="2:10" ht="37.5" x14ac:dyDescent="0.3">
      <c r="B126" s="28" t="s">
        <v>73</v>
      </c>
      <c r="C126" s="28"/>
      <c r="D126" s="29">
        <f>SUM(D123:D125)</f>
        <v>350</v>
      </c>
      <c r="E126" s="12">
        <f>SUM(E123:E125)</f>
        <v>9.44</v>
      </c>
      <c r="F126" s="12">
        <f>SUM(F123:F125)</f>
        <v>15.45</v>
      </c>
      <c r="G126" s="12">
        <f>SUM(G123:G125)</f>
        <v>49.49</v>
      </c>
      <c r="H126" s="12">
        <f>SUM(H123:H125)</f>
        <v>375.66999999999996</v>
      </c>
      <c r="I126" s="13"/>
    </row>
    <row r="127" spans="2:10" ht="37.5" x14ac:dyDescent="0.3">
      <c r="B127" s="25" t="s">
        <v>14</v>
      </c>
      <c r="C127" s="43" t="s">
        <v>200</v>
      </c>
      <c r="D127" s="30">
        <v>150</v>
      </c>
      <c r="E127" s="40">
        <v>0.04</v>
      </c>
      <c r="F127" s="40">
        <v>0.01</v>
      </c>
      <c r="G127" s="40">
        <v>6.99</v>
      </c>
      <c r="H127" s="40">
        <v>28</v>
      </c>
      <c r="I127" s="40" t="s">
        <v>11</v>
      </c>
    </row>
    <row r="128" spans="2:10" x14ac:dyDescent="0.3">
      <c r="B128" s="25"/>
      <c r="C128" s="43" t="s">
        <v>180</v>
      </c>
      <c r="D128" s="26">
        <v>14</v>
      </c>
      <c r="E128" s="13">
        <v>1.03</v>
      </c>
      <c r="F128" s="13">
        <v>1.54</v>
      </c>
      <c r="G128" s="13">
        <v>9.9</v>
      </c>
      <c r="H128" s="13">
        <v>57.5</v>
      </c>
      <c r="I128" s="7"/>
    </row>
    <row r="129" spans="2:9" ht="56.25" x14ac:dyDescent="0.3">
      <c r="B129" s="28" t="s">
        <v>74</v>
      </c>
      <c r="C129" s="28"/>
      <c r="D129" s="29">
        <f>SUM(D127)</f>
        <v>150</v>
      </c>
      <c r="E129" s="12">
        <f>SUM(E127)</f>
        <v>0.04</v>
      </c>
      <c r="F129" s="12">
        <f>SUM(F127)</f>
        <v>0.01</v>
      </c>
      <c r="G129" s="12">
        <f>SUM(G127)</f>
        <v>6.99</v>
      </c>
      <c r="H129" s="12">
        <f>H127+H128</f>
        <v>85.5</v>
      </c>
      <c r="I129" s="13"/>
    </row>
    <row r="130" spans="2:9" x14ac:dyDescent="0.3">
      <c r="B130" s="25" t="s">
        <v>17</v>
      </c>
      <c r="C130" s="43" t="s">
        <v>94</v>
      </c>
      <c r="D130" s="26">
        <v>30</v>
      </c>
      <c r="E130" s="13">
        <v>0.66</v>
      </c>
      <c r="F130" s="13">
        <v>1.38</v>
      </c>
      <c r="G130" s="13">
        <v>3.26</v>
      </c>
      <c r="H130" s="13">
        <v>28.11</v>
      </c>
      <c r="I130" s="13" t="s">
        <v>95</v>
      </c>
    </row>
    <row r="131" spans="2:9" ht="37.5" x14ac:dyDescent="0.3">
      <c r="B131" s="25"/>
      <c r="C131" s="18" t="s">
        <v>45</v>
      </c>
      <c r="D131" s="19">
        <v>150</v>
      </c>
      <c r="E131" s="19">
        <v>1.31</v>
      </c>
      <c r="F131" s="19">
        <v>0.76</v>
      </c>
      <c r="G131" s="19">
        <v>8.58</v>
      </c>
      <c r="H131" s="19">
        <v>67.5</v>
      </c>
      <c r="I131" s="19" t="s">
        <v>76</v>
      </c>
    </row>
    <row r="132" spans="2:9" ht="60.75" x14ac:dyDescent="0.3">
      <c r="B132" s="25"/>
      <c r="C132" s="71" t="s">
        <v>225</v>
      </c>
      <c r="D132" s="72">
        <v>70</v>
      </c>
      <c r="E132" s="73">
        <v>5.0599999999999996</v>
      </c>
      <c r="F132" s="73">
        <v>6.26</v>
      </c>
      <c r="G132" s="73">
        <v>60.2</v>
      </c>
      <c r="H132" s="73">
        <v>99.4</v>
      </c>
      <c r="I132" s="74" t="s">
        <v>140</v>
      </c>
    </row>
    <row r="133" spans="2:9" ht="37.5" x14ac:dyDescent="0.3">
      <c r="B133" s="25"/>
      <c r="C133" s="25" t="s">
        <v>18</v>
      </c>
      <c r="D133" s="26">
        <v>110</v>
      </c>
      <c r="E133" s="13">
        <v>4.0599999999999996</v>
      </c>
      <c r="F133" s="13">
        <v>3.9</v>
      </c>
      <c r="G133" s="13">
        <v>22.9</v>
      </c>
      <c r="H133" s="13">
        <v>145.9</v>
      </c>
      <c r="I133" s="7" t="s">
        <v>19</v>
      </c>
    </row>
    <row r="134" spans="2:9" ht="37.5" x14ac:dyDescent="0.3">
      <c r="B134" s="25"/>
      <c r="C134" s="25" t="s">
        <v>139</v>
      </c>
      <c r="D134" s="26">
        <v>150</v>
      </c>
      <c r="E134" s="42">
        <v>0.1</v>
      </c>
      <c r="F134" s="42">
        <v>0.03</v>
      </c>
      <c r="G134" s="42">
        <v>4.7</v>
      </c>
      <c r="H134" s="42">
        <v>19</v>
      </c>
      <c r="I134" s="42" t="s">
        <v>138</v>
      </c>
    </row>
    <row r="135" spans="2:9" ht="37.5" x14ac:dyDescent="0.3">
      <c r="B135" s="25"/>
      <c r="C135" s="25" t="s">
        <v>60</v>
      </c>
      <c r="D135" s="30">
        <v>20</v>
      </c>
      <c r="E135" s="7">
        <v>1.6</v>
      </c>
      <c r="F135" s="8">
        <v>0.34</v>
      </c>
      <c r="G135" s="7">
        <v>12.6</v>
      </c>
      <c r="H135" s="7">
        <v>62.4</v>
      </c>
      <c r="I135" s="7" t="s">
        <v>102</v>
      </c>
    </row>
    <row r="136" spans="2:9" x14ac:dyDescent="0.3">
      <c r="B136" s="25"/>
      <c r="C136" s="43" t="s">
        <v>61</v>
      </c>
      <c r="D136" s="26">
        <v>25</v>
      </c>
      <c r="E136" s="13">
        <v>2.81</v>
      </c>
      <c r="F136" s="10">
        <v>0.45</v>
      </c>
      <c r="G136" s="13">
        <v>16.059999999999999</v>
      </c>
      <c r="H136" s="35">
        <v>79.25</v>
      </c>
      <c r="I136" s="13" t="s">
        <v>102</v>
      </c>
    </row>
    <row r="137" spans="2:9" ht="37.5" x14ac:dyDescent="0.3">
      <c r="B137" s="28" t="s">
        <v>69</v>
      </c>
      <c r="C137" s="28"/>
      <c r="D137" s="29">
        <f>SUM(D130:D136)</f>
        <v>555</v>
      </c>
      <c r="E137" s="12">
        <f>SUM(E130:E136)</f>
        <v>15.6</v>
      </c>
      <c r="F137" s="12">
        <f>SUM(F130:F136)</f>
        <v>13.119999999999997</v>
      </c>
      <c r="G137" s="12">
        <f>SUM(G130:G136)</f>
        <v>128.29999999999998</v>
      </c>
      <c r="H137" s="12">
        <f>SUM(H130:H136)</f>
        <v>501.55999999999995</v>
      </c>
      <c r="I137" s="13"/>
    </row>
    <row r="138" spans="2:9" ht="37.5" x14ac:dyDescent="0.3">
      <c r="B138" s="25" t="s">
        <v>21</v>
      </c>
      <c r="C138" s="25" t="s">
        <v>121</v>
      </c>
      <c r="D138" s="30">
        <v>150</v>
      </c>
      <c r="E138" s="7">
        <v>4.3099999999999996</v>
      </c>
      <c r="F138" s="7">
        <v>3.91</v>
      </c>
      <c r="G138" s="7">
        <v>14.13</v>
      </c>
      <c r="H138" s="7">
        <v>108.9</v>
      </c>
      <c r="I138" s="7" t="s">
        <v>120</v>
      </c>
    </row>
    <row r="139" spans="2:9" s="32" customFormat="1" ht="56.25" x14ac:dyDescent="0.3">
      <c r="B139" s="57"/>
      <c r="C139" s="36" t="s">
        <v>179</v>
      </c>
      <c r="D139" s="75">
        <v>50</v>
      </c>
      <c r="E139" s="75">
        <v>3.43</v>
      </c>
      <c r="F139" s="75">
        <v>3.36</v>
      </c>
      <c r="G139" s="75">
        <v>19.649999999999999</v>
      </c>
      <c r="H139" s="75">
        <v>123.57</v>
      </c>
      <c r="I139" s="76" t="s">
        <v>181</v>
      </c>
    </row>
    <row r="140" spans="2:9" x14ac:dyDescent="0.3">
      <c r="B140" s="25"/>
      <c r="C140" s="43" t="s">
        <v>200</v>
      </c>
      <c r="D140" s="30">
        <v>150</v>
      </c>
      <c r="E140" s="40">
        <v>0.04</v>
      </c>
      <c r="F140" s="40">
        <v>0.01</v>
      </c>
      <c r="G140" s="40">
        <v>6.99</v>
      </c>
      <c r="H140" s="40">
        <v>28</v>
      </c>
      <c r="I140" s="40" t="s">
        <v>11</v>
      </c>
    </row>
    <row r="141" spans="2:9" ht="37.5" x14ac:dyDescent="0.3">
      <c r="B141" s="25"/>
      <c r="C141" s="25" t="s">
        <v>60</v>
      </c>
      <c r="D141" s="30">
        <v>20</v>
      </c>
      <c r="E141" s="7">
        <v>1.6</v>
      </c>
      <c r="F141" s="8">
        <v>0.34</v>
      </c>
      <c r="G141" s="7">
        <v>12.6</v>
      </c>
      <c r="H141" s="7">
        <v>62.4</v>
      </c>
      <c r="I141" s="7" t="s">
        <v>102</v>
      </c>
    </row>
    <row r="142" spans="2:9" ht="75" x14ac:dyDescent="0.3">
      <c r="B142" s="28" t="s">
        <v>97</v>
      </c>
      <c r="C142" s="28"/>
      <c r="D142" s="54">
        <f>SUM(D138:D141)</f>
        <v>370</v>
      </c>
      <c r="E142" s="55">
        <f>SUM(E138:E141)</f>
        <v>9.3800000000000008</v>
      </c>
      <c r="F142" s="12">
        <f>SUM(F138:F141)</f>
        <v>7.6199999999999992</v>
      </c>
      <c r="G142" s="55">
        <f>SUM(G138:G141)</f>
        <v>53.370000000000005</v>
      </c>
      <c r="H142" s="12">
        <f>SUM(H138:H141)</f>
        <v>322.87</v>
      </c>
      <c r="I142" s="7"/>
    </row>
    <row r="143" spans="2:9" x14ac:dyDescent="0.3">
      <c r="B143" s="28"/>
      <c r="C143" s="28" t="s">
        <v>22</v>
      </c>
      <c r="D143" s="77">
        <f>D142+D137+D129+D126</f>
        <v>1425</v>
      </c>
      <c r="E143" s="55">
        <f>E142+E137+E129+E126</f>
        <v>34.46</v>
      </c>
      <c r="F143" s="55">
        <f>F142+F137+F129+F126</f>
        <v>36.199999999999996</v>
      </c>
      <c r="G143" s="55">
        <f>G142+G137+G129+G126</f>
        <v>238.15</v>
      </c>
      <c r="H143" s="55">
        <f>H126+H129+H137+H142</f>
        <v>1285.5999999999999</v>
      </c>
      <c r="I143" s="7"/>
    </row>
    <row r="144" spans="2:9" x14ac:dyDescent="0.3">
      <c r="B144" s="21"/>
      <c r="C144" s="21"/>
      <c r="D144" s="21"/>
      <c r="E144" s="42"/>
      <c r="F144" s="42"/>
      <c r="G144" s="42"/>
      <c r="H144" s="64">
        <f>(H143*100)/1400</f>
        <v>91.828571428571422</v>
      </c>
      <c r="I144" s="42" t="s">
        <v>86</v>
      </c>
    </row>
    <row r="145" spans="1:10" x14ac:dyDescent="0.3">
      <c r="B145" s="21"/>
      <c r="C145" s="21"/>
      <c r="D145" s="21"/>
      <c r="E145" s="42"/>
      <c r="F145" s="42"/>
      <c r="G145" s="42"/>
      <c r="H145" s="42"/>
      <c r="I145" s="42"/>
    </row>
    <row r="146" spans="1:10" x14ac:dyDescent="0.3">
      <c r="B146" s="94" t="s">
        <v>0</v>
      </c>
      <c r="C146" s="94" t="s">
        <v>1</v>
      </c>
      <c r="D146" s="96" t="s">
        <v>2</v>
      </c>
      <c r="E146" s="97" t="s">
        <v>3</v>
      </c>
      <c r="F146" s="97"/>
      <c r="G146" s="97"/>
      <c r="H146" s="94" t="s">
        <v>4</v>
      </c>
      <c r="I146" s="96" t="s">
        <v>5</v>
      </c>
    </row>
    <row r="147" spans="1:10" ht="34.5" customHeight="1" x14ac:dyDescent="0.3">
      <c r="B147" s="94"/>
      <c r="C147" s="94"/>
      <c r="D147" s="96"/>
      <c r="E147" s="98" t="s">
        <v>6</v>
      </c>
      <c r="F147" s="98" t="s">
        <v>7</v>
      </c>
      <c r="G147" s="98" t="s">
        <v>8</v>
      </c>
      <c r="H147" s="94"/>
      <c r="I147" s="96"/>
    </row>
    <row r="148" spans="1:10" ht="56.25" x14ac:dyDescent="0.3">
      <c r="B148" s="28" t="s">
        <v>223</v>
      </c>
      <c r="C148" s="25"/>
      <c r="D148" s="30"/>
      <c r="E148" s="47"/>
      <c r="F148" s="47"/>
      <c r="G148" s="47"/>
      <c r="H148" s="47"/>
      <c r="I148" s="7"/>
    </row>
    <row r="149" spans="1:10" ht="56.25" x14ac:dyDescent="0.3">
      <c r="B149" s="25" t="s">
        <v>9</v>
      </c>
      <c r="C149" s="43" t="s">
        <v>145</v>
      </c>
      <c r="D149" s="26">
        <v>165</v>
      </c>
      <c r="E149" s="13">
        <v>4.88</v>
      </c>
      <c r="F149" s="13">
        <v>6.27</v>
      </c>
      <c r="G149" s="13">
        <v>42.65</v>
      </c>
      <c r="H149" s="13">
        <v>246.96</v>
      </c>
      <c r="I149" s="13" t="s">
        <v>48</v>
      </c>
    </row>
    <row r="150" spans="1:10" x14ac:dyDescent="0.3">
      <c r="B150" s="25"/>
      <c r="C150" s="43" t="s">
        <v>200</v>
      </c>
      <c r="D150" s="30">
        <v>150</v>
      </c>
      <c r="E150" s="23">
        <v>0.04</v>
      </c>
      <c r="F150" s="23">
        <v>0.01</v>
      </c>
      <c r="G150" s="23">
        <v>6.99</v>
      </c>
      <c r="H150" s="23">
        <v>28</v>
      </c>
      <c r="I150" s="23" t="s">
        <v>11</v>
      </c>
    </row>
    <row r="151" spans="1:10" ht="37.5" x14ac:dyDescent="0.3">
      <c r="B151" s="25"/>
      <c r="C151" s="43" t="s">
        <v>186</v>
      </c>
      <c r="D151" s="30">
        <v>35</v>
      </c>
      <c r="E151" s="23">
        <v>2.14</v>
      </c>
      <c r="F151" s="23">
        <v>6.6</v>
      </c>
      <c r="G151" s="23">
        <v>12.79</v>
      </c>
      <c r="H151" s="23">
        <v>119</v>
      </c>
      <c r="I151" s="23" t="s">
        <v>187</v>
      </c>
    </row>
    <row r="152" spans="1:10" ht="37.5" x14ac:dyDescent="0.3">
      <c r="B152" s="28" t="s">
        <v>67</v>
      </c>
      <c r="C152" s="28"/>
      <c r="D152" s="29">
        <f>D149+D150+D151</f>
        <v>350</v>
      </c>
      <c r="E152" s="12">
        <f>SUM(E149:E151)</f>
        <v>7.0600000000000005</v>
      </c>
      <c r="F152" s="12">
        <f>SUM(F149:F151)</f>
        <v>12.879999999999999</v>
      </c>
      <c r="G152" s="12">
        <f>SUM(G149:G151)</f>
        <v>62.43</v>
      </c>
      <c r="H152" s="12">
        <f>SUM(H149:H151)</f>
        <v>393.96000000000004</v>
      </c>
      <c r="I152" s="13"/>
    </row>
    <row r="153" spans="1:10" ht="37.5" x14ac:dyDescent="0.3">
      <c r="B153" s="25" t="s">
        <v>14</v>
      </c>
      <c r="C153" s="25" t="s">
        <v>166</v>
      </c>
      <c r="D153" s="26">
        <v>100</v>
      </c>
      <c r="E153" s="13">
        <v>0.3</v>
      </c>
      <c r="F153" s="13">
        <v>0.2</v>
      </c>
      <c r="G153" s="13">
        <v>16.3</v>
      </c>
      <c r="H153" s="13">
        <v>68</v>
      </c>
      <c r="I153" s="13" t="s">
        <v>16</v>
      </c>
    </row>
    <row r="154" spans="1:10" x14ac:dyDescent="0.3">
      <c r="B154" s="25"/>
      <c r="C154" s="43" t="s">
        <v>180</v>
      </c>
      <c r="D154" s="26">
        <v>14</v>
      </c>
      <c r="E154" s="13">
        <v>1.03</v>
      </c>
      <c r="F154" s="13">
        <v>1.54</v>
      </c>
      <c r="G154" s="13">
        <v>9.9</v>
      </c>
      <c r="H154" s="13">
        <v>57.5</v>
      </c>
      <c r="I154" s="13"/>
    </row>
    <row r="155" spans="1:10" ht="56.25" x14ac:dyDescent="0.3">
      <c r="B155" s="28" t="s">
        <v>78</v>
      </c>
      <c r="C155" s="28"/>
      <c r="D155" s="29">
        <f>D153+D154</f>
        <v>114</v>
      </c>
      <c r="E155" s="29">
        <f t="shared" ref="E155:H155" si="2">E153+E154</f>
        <v>1.33</v>
      </c>
      <c r="F155" s="29">
        <f t="shared" si="2"/>
        <v>1.74</v>
      </c>
      <c r="G155" s="29">
        <f t="shared" si="2"/>
        <v>26.200000000000003</v>
      </c>
      <c r="H155" s="29">
        <f t="shared" si="2"/>
        <v>125.5</v>
      </c>
      <c r="I155" s="13"/>
    </row>
    <row r="156" spans="1:10" ht="37.5" x14ac:dyDescent="0.3">
      <c r="B156" s="25" t="s">
        <v>17</v>
      </c>
      <c r="C156" s="66" t="s">
        <v>105</v>
      </c>
      <c r="D156" s="67">
        <v>30</v>
      </c>
      <c r="E156" s="35">
        <v>0.37</v>
      </c>
      <c r="F156" s="31">
        <v>2.9000000000000001E-2</v>
      </c>
      <c r="G156" s="35">
        <v>3.48</v>
      </c>
      <c r="H156" s="35">
        <v>15.69</v>
      </c>
      <c r="I156" s="35" t="s">
        <v>104</v>
      </c>
    </row>
    <row r="157" spans="1:10" x14ac:dyDescent="0.3">
      <c r="B157" s="25"/>
      <c r="C157" s="24" t="s">
        <v>54</v>
      </c>
      <c r="D157" s="19">
        <v>150</v>
      </c>
      <c r="E157" s="19">
        <v>1.08</v>
      </c>
      <c r="F157" s="19">
        <v>2.33</v>
      </c>
      <c r="G157" s="19">
        <v>6.08</v>
      </c>
      <c r="H157" s="19">
        <v>50</v>
      </c>
      <c r="I157" s="19" t="s">
        <v>55</v>
      </c>
      <c r="J157" s="85"/>
    </row>
    <row r="158" spans="1:10" ht="56.25" x14ac:dyDescent="0.3">
      <c r="B158" s="25"/>
      <c r="C158" s="25" t="s">
        <v>168</v>
      </c>
      <c r="D158" s="26">
        <v>70</v>
      </c>
      <c r="E158" s="13">
        <v>5.71</v>
      </c>
      <c r="F158" s="13">
        <v>8.57</v>
      </c>
      <c r="G158" s="13">
        <v>7.14</v>
      </c>
      <c r="H158" s="13">
        <v>132.13999999999999</v>
      </c>
      <c r="I158" s="13" t="s">
        <v>146</v>
      </c>
    </row>
    <row r="159" spans="1:10" ht="56.25" x14ac:dyDescent="0.3">
      <c r="B159" s="25"/>
      <c r="C159" s="78" t="s">
        <v>133</v>
      </c>
      <c r="D159" s="7">
        <v>113</v>
      </c>
      <c r="E159" s="7">
        <v>6.16</v>
      </c>
      <c r="F159" s="7">
        <v>3.96</v>
      </c>
      <c r="G159" s="7">
        <v>25.4</v>
      </c>
      <c r="H159" s="7">
        <v>164.36</v>
      </c>
      <c r="I159" s="7" t="s">
        <v>132</v>
      </c>
      <c r="J159" s="4"/>
    </row>
    <row r="160" spans="1:10" s="14" customFormat="1" x14ac:dyDescent="0.3">
      <c r="A160" s="14" t="s">
        <v>31</v>
      </c>
      <c r="B160" s="50"/>
      <c r="C160" s="43" t="s">
        <v>42</v>
      </c>
      <c r="D160" s="30">
        <v>150</v>
      </c>
      <c r="E160" s="7">
        <v>0</v>
      </c>
      <c r="F160" s="7">
        <v>0</v>
      </c>
      <c r="G160" s="7">
        <v>17.600000000000001</v>
      </c>
      <c r="H160" s="7">
        <v>66.75</v>
      </c>
      <c r="I160" s="7" t="s">
        <v>70</v>
      </c>
    </row>
    <row r="161" spans="2:9" ht="37.5" x14ac:dyDescent="0.3">
      <c r="B161" s="25"/>
      <c r="C161" s="25" t="s">
        <v>60</v>
      </c>
      <c r="D161" s="30">
        <v>20</v>
      </c>
      <c r="E161" s="7">
        <v>1.6</v>
      </c>
      <c r="F161" s="8">
        <v>0.34</v>
      </c>
      <c r="G161" s="7">
        <v>12.6</v>
      </c>
      <c r="H161" s="7">
        <v>62.4</v>
      </c>
      <c r="I161" s="7" t="s">
        <v>102</v>
      </c>
    </row>
    <row r="162" spans="2:9" x14ac:dyDescent="0.3">
      <c r="B162" s="25"/>
      <c r="C162" s="43" t="s">
        <v>61</v>
      </c>
      <c r="D162" s="26">
        <v>25</v>
      </c>
      <c r="E162" s="13">
        <v>2.81</v>
      </c>
      <c r="F162" s="10">
        <v>0.45</v>
      </c>
      <c r="G162" s="13">
        <v>16.059999999999999</v>
      </c>
      <c r="H162" s="35">
        <v>79.25</v>
      </c>
      <c r="I162" s="13" t="s">
        <v>102</v>
      </c>
    </row>
    <row r="163" spans="2:9" ht="37.5" x14ac:dyDescent="0.3">
      <c r="B163" s="28" t="s">
        <v>69</v>
      </c>
      <c r="C163" s="28"/>
      <c r="D163" s="29">
        <f>SUM(D156:D162)</f>
        <v>558</v>
      </c>
      <c r="E163" s="12">
        <f>SUM(E156:E162)</f>
        <v>17.73</v>
      </c>
      <c r="F163" s="12">
        <f>SUM(F156:F162)</f>
        <v>15.678999999999998</v>
      </c>
      <c r="G163" s="12">
        <f>SUM(G156:G162)</f>
        <v>88.36</v>
      </c>
      <c r="H163" s="12">
        <f>SUM(H156:H162)</f>
        <v>570.58999999999992</v>
      </c>
      <c r="I163" s="13"/>
    </row>
    <row r="164" spans="2:9" ht="37.5" x14ac:dyDescent="0.3">
      <c r="B164" s="43" t="s">
        <v>21</v>
      </c>
      <c r="C164" s="43" t="s">
        <v>83</v>
      </c>
      <c r="D164" s="26">
        <v>110</v>
      </c>
      <c r="E164" s="13">
        <v>5.03</v>
      </c>
      <c r="F164" s="13">
        <v>4.97</v>
      </c>
      <c r="G164" s="13">
        <v>21.03</v>
      </c>
      <c r="H164" s="13">
        <v>149.03</v>
      </c>
      <c r="I164" s="13" t="s">
        <v>84</v>
      </c>
    </row>
    <row r="165" spans="2:9" ht="37.5" x14ac:dyDescent="0.3">
      <c r="B165" s="25"/>
      <c r="C165" s="25" t="s">
        <v>60</v>
      </c>
      <c r="D165" s="30">
        <v>20</v>
      </c>
      <c r="E165" s="7">
        <v>1.6</v>
      </c>
      <c r="F165" s="8">
        <v>0.34</v>
      </c>
      <c r="G165" s="7">
        <v>12.6</v>
      </c>
      <c r="H165" s="7">
        <v>62.4</v>
      </c>
      <c r="I165" s="7" t="s">
        <v>102</v>
      </c>
    </row>
    <row r="166" spans="2:9" x14ac:dyDescent="0.3">
      <c r="B166" s="25"/>
      <c r="C166" s="43" t="s">
        <v>200</v>
      </c>
      <c r="D166" s="30">
        <v>150</v>
      </c>
      <c r="E166" s="23">
        <v>0.04</v>
      </c>
      <c r="F166" s="23">
        <v>0.01</v>
      </c>
      <c r="G166" s="23">
        <v>6.99</v>
      </c>
      <c r="H166" s="23">
        <v>28</v>
      </c>
      <c r="I166" s="23" t="s">
        <v>11</v>
      </c>
    </row>
    <row r="167" spans="2:9" s="20" customFormat="1" ht="75" x14ac:dyDescent="0.3">
      <c r="B167" s="28" t="s">
        <v>97</v>
      </c>
      <c r="C167" s="28"/>
      <c r="D167" s="29">
        <f>SUM(D164:D166)</f>
        <v>280</v>
      </c>
      <c r="E167" s="12">
        <f>SUM(E164:E166)</f>
        <v>6.6700000000000008</v>
      </c>
      <c r="F167" s="12">
        <f>SUM(F164:F166)</f>
        <v>5.3199999999999994</v>
      </c>
      <c r="G167" s="12">
        <f>SUM(G164:G166)</f>
        <v>40.620000000000005</v>
      </c>
      <c r="H167" s="12">
        <f>SUM(H164:H166)</f>
        <v>239.43</v>
      </c>
      <c r="I167" s="12"/>
    </row>
    <row r="168" spans="2:9" x14ac:dyDescent="0.3">
      <c r="B168" s="25"/>
      <c r="C168" s="28"/>
      <c r="D168" s="29"/>
      <c r="E168" s="12"/>
      <c r="F168" s="12"/>
      <c r="G168" s="12"/>
      <c r="H168" s="12"/>
      <c r="I168" s="13"/>
    </row>
    <row r="169" spans="2:9" x14ac:dyDescent="0.3">
      <c r="B169" s="25"/>
      <c r="C169" s="28" t="s">
        <v>22</v>
      </c>
      <c r="D169" s="54">
        <f>D152+D155+D163+D167</f>
        <v>1302</v>
      </c>
      <c r="E169" s="55">
        <f>E152+E155+E163+E167</f>
        <v>32.79</v>
      </c>
      <c r="F169" s="55">
        <f t="shared" ref="F169:H169" si="3">F152+F155+F163+F167</f>
        <v>35.619</v>
      </c>
      <c r="G169" s="55">
        <f t="shared" si="3"/>
        <v>217.61</v>
      </c>
      <c r="H169" s="55">
        <f t="shared" si="3"/>
        <v>1329.48</v>
      </c>
      <c r="I169" s="7"/>
    </row>
    <row r="170" spans="2:9" x14ac:dyDescent="0.3">
      <c r="B170" s="21"/>
      <c r="C170" s="21"/>
      <c r="D170" s="21"/>
      <c r="E170" s="42"/>
      <c r="F170" s="42"/>
      <c r="G170" s="42"/>
      <c r="H170" s="64">
        <f>(H169*100)/1400</f>
        <v>94.962857142857146</v>
      </c>
      <c r="I170" s="42" t="s">
        <v>86</v>
      </c>
    </row>
    <row r="171" spans="2:9" x14ac:dyDescent="0.3">
      <c r="B171" s="21"/>
      <c r="C171" s="21"/>
      <c r="D171" s="21"/>
      <c r="E171" s="42"/>
      <c r="F171" s="42"/>
      <c r="G171" s="42"/>
      <c r="H171" s="42"/>
      <c r="I171" s="42"/>
    </row>
    <row r="172" spans="2:9" x14ac:dyDescent="0.3">
      <c r="B172" s="21"/>
      <c r="C172" s="21"/>
      <c r="D172" s="21"/>
      <c r="E172" s="42"/>
      <c r="F172" s="42"/>
      <c r="G172" s="42"/>
      <c r="H172" s="42"/>
      <c r="I172" s="42"/>
    </row>
    <row r="173" spans="2:9" x14ac:dyDescent="0.3">
      <c r="B173" s="96" t="s">
        <v>0</v>
      </c>
      <c r="C173" s="96" t="s">
        <v>1</v>
      </c>
      <c r="D173" s="96" t="s">
        <v>2</v>
      </c>
      <c r="E173" s="99" t="s">
        <v>3</v>
      </c>
      <c r="F173" s="99"/>
      <c r="G173" s="99"/>
      <c r="H173" s="96" t="s">
        <v>4</v>
      </c>
      <c r="I173" s="96" t="s">
        <v>5</v>
      </c>
    </row>
    <row r="174" spans="2:9" ht="31.5" customHeight="1" x14ac:dyDescent="0.3">
      <c r="B174" s="96"/>
      <c r="C174" s="96"/>
      <c r="D174" s="96"/>
      <c r="E174" s="55" t="s">
        <v>6</v>
      </c>
      <c r="F174" s="55" t="s">
        <v>7</v>
      </c>
      <c r="G174" s="55" t="s">
        <v>8</v>
      </c>
      <c r="H174" s="96"/>
      <c r="I174" s="96"/>
    </row>
    <row r="175" spans="2:9" x14ac:dyDescent="0.3">
      <c r="B175" s="28" t="s">
        <v>50</v>
      </c>
      <c r="C175" s="25"/>
      <c r="D175" s="30"/>
      <c r="E175" s="7"/>
      <c r="F175" s="7"/>
      <c r="G175" s="7"/>
      <c r="H175" s="7"/>
      <c r="I175" s="7"/>
    </row>
    <row r="176" spans="2:9" ht="37.5" x14ac:dyDescent="0.3">
      <c r="B176" s="28" t="s">
        <v>9</v>
      </c>
      <c r="C176" s="25" t="s">
        <v>151</v>
      </c>
      <c r="D176" s="26">
        <v>160</v>
      </c>
      <c r="E176" s="13">
        <v>5.8</v>
      </c>
      <c r="F176" s="13">
        <v>6.8</v>
      </c>
      <c r="G176" s="13">
        <v>27.4</v>
      </c>
      <c r="H176" s="13">
        <v>194.3</v>
      </c>
      <c r="I176" s="13" t="s">
        <v>51</v>
      </c>
    </row>
    <row r="177" spans="2:10" ht="37.5" x14ac:dyDescent="0.3">
      <c r="B177" s="25"/>
      <c r="C177" s="25" t="s">
        <v>24</v>
      </c>
      <c r="D177" s="26">
        <v>150</v>
      </c>
      <c r="E177" s="13">
        <v>2.37</v>
      </c>
      <c r="F177" s="13">
        <v>2.0099999999999998</v>
      </c>
      <c r="G177" s="13">
        <v>11.97</v>
      </c>
      <c r="H177" s="13">
        <v>75.8</v>
      </c>
      <c r="I177" s="13" t="s">
        <v>25</v>
      </c>
    </row>
    <row r="178" spans="2:10" x14ac:dyDescent="0.3">
      <c r="B178" s="25"/>
      <c r="C178" s="43" t="s">
        <v>201</v>
      </c>
      <c r="D178" s="30">
        <v>30</v>
      </c>
      <c r="E178" s="37">
        <v>3.36</v>
      </c>
      <c r="F178" s="37">
        <v>1.29</v>
      </c>
      <c r="G178" s="37">
        <v>19.739999999999998</v>
      </c>
      <c r="H178" s="37">
        <v>104.1</v>
      </c>
      <c r="I178" s="37" t="s">
        <v>102</v>
      </c>
    </row>
    <row r="179" spans="2:10" x14ac:dyDescent="0.3">
      <c r="B179" s="69"/>
      <c r="C179" s="43" t="s">
        <v>26</v>
      </c>
      <c r="D179" s="30">
        <v>10</v>
      </c>
      <c r="E179" s="7">
        <v>2.63</v>
      </c>
      <c r="F179" s="8">
        <v>2.66</v>
      </c>
      <c r="G179" s="7">
        <v>0</v>
      </c>
      <c r="H179" s="7">
        <v>34</v>
      </c>
      <c r="I179" s="7" t="s">
        <v>103</v>
      </c>
    </row>
    <row r="180" spans="2:10" s="20" customFormat="1" ht="37.5" x14ac:dyDescent="0.3">
      <c r="B180" s="28" t="s">
        <v>67</v>
      </c>
      <c r="C180" s="28"/>
      <c r="D180" s="29">
        <f>SUM(D176:D179)</f>
        <v>350</v>
      </c>
      <c r="E180" s="12">
        <f>SUM(E176:E179)</f>
        <v>14.16</v>
      </c>
      <c r="F180" s="12">
        <f>SUM(F176:F179)</f>
        <v>12.759999999999998</v>
      </c>
      <c r="G180" s="12">
        <f>SUM(G176:G179)</f>
        <v>59.11</v>
      </c>
      <c r="H180" s="12">
        <f>SUM(H176:H179)</f>
        <v>408.20000000000005</v>
      </c>
      <c r="I180" s="12"/>
    </row>
    <row r="181" spans="2:10" ht="37.5" x14ac:dyDescent="0.3">
      <c r="B181" s="25" t="s">
        <v>14</v>
      </c>
      <c r="C181" s="50" t="s">
        <v>169</v>
      </c>
      <c r="D181" s="67">
        <v>103</v>
      </c>
      <c r="E181" s="35">
        <v>2.9</v>
      </c>
      <c r="F181" s="31">
        <v>2.5</v>
      </c>
      <c r="G181" s="35">
        <v>4</v>
      </c>
      <c r="H181" s="35">
        <v>50</v>
      </c>
      <c r="I181" s="7" t="s">
        <v>118</v>
      </c>
    </row>
    <row r="182" spans="2:10" ht="56.25" x14ac:dyDescent="0.3">
      <c r="B182" s="28" t="s">
        <v>78</v>
      </c>
      <c r="C182" s="28"/>
      <c r="D182" s="29">
        <f>D181</f>
        <v>103</v>
      </c>
      <c r="E182" s="29">
        <f t="shared" ref="E182:H182" si="4">E181</f>
        <v>2.9</v>
      </c>
      <c r="F182" s="29">
        <f t="shared" si="4"/>
        <v>2.5</v>
      </c>
      <c r="G182" s="29">
        <f t="shared" si="4"/>
        <v>4</v>
      </c>
      <c r="H182" s="29">
        <f t="shared" si="4"/>
        <v>50</v>
      </c>
      <c r="I182" s="13"/>
    </row>
    <row r="183" spans="2:10" x14ac:dyDescent="0.3">
      <c r="B183" s="28" t="s">
        <v>17</v>
      </c>
      <c r="C183" s="25" t="s">
        <v>134</v>
      </c>
      <c r="D183" s="26">
        <v>30</v>
      </c>
      <c r="E183" s="13">
        <v>0.52</v>
      </c>
      <c r="F183" s="13">
        <v>2.17</v>
      </c>
      <c r="G183" s="13">
        <v>2.77</v>
      </c>
      <c r="H183" s="13">
        <v>32.25</v>
      </c>
      <c r="I183" s="13" t="s">
        <v>135</v>
      </c>
    </row>
    <row r="184" spans="2:10" ht="56.25" x14ac:dyDescent="0.3">
      <c r="B184" s="25"/>
      <c r="C184" s="43" t="s">
        <v>110</v>
      </c>
      <c r="D184" s="26">
        <v>160</v>
      </c>
      <c r="E184" s="13">
        <v>4.5</v>
      </c>
      <c r="F184" s="13">
        <v>2.6</v>
      </c>
      <c r="G184" s="13">
        <v>17.7</v>
      </c>
      <c r="H184" s="13">
        <v>114</v>
      </c>
      <c r="I184" s="13" t="s">
        <v>80</v>
      </c>
    </row>
    <row r="185" spans="2:10" ht="40.5" x14ac:dyDescent="0.3">
      <c r="B185" s="25"/>
      <c r="C185" s="79" t="s">
        <v>159</v>
      </c>
      <c r="D185" s="52">
        <v>180</v>
      </c>
      <c r="E185" s="53">
        <v>14.63</v>
      </c>
      <c r="F185" s="53">
        <v>19.48</v>
      </c>
      <c r="G185" s="53">
        <v>14.51</v>
      </c>
      <c r="H185" s="53">
        <v>292.75</v>
      </c>
      <c r="I185" s="53" t="s">
        <v>82</v>
      </c>
      <c r="J185" s="85"/>
    </row>
    <row r="186" spans="2:10" ht="37.5" x14ac:dyDescent="0.3">
      <c r="B186" s="25"/>
      <c r="C186" s="43" t="s">
        <v>20</v>
      </c>
      <c r="D186" s="30">
        <v>150</v>
      </c>
      <c r="E186" s="7">
        <v>0.33</v>
      </c>
      <c r="F186" s="7">
        <v>1.4999999999999999E-2</v>
      </c>
      <c r="G186" s="7">
        <v>20.83</v>
      </c>
      <c r="H186" s="7">
        <v>84.75</v>
      </c>
      <c r="I186" s="7" t="s">
        <v>28</v>
      </c>
    </row>
    <row r="187" spans="2:10" ht="37.5" x14ac:dyDescent="0.3">
      <c r="B187" s="25"/>
      <c r="C187" s="25" t="s">
        <v>60</v>
      </c>
      <c r="D187" s="30">
        <v>20</v>
      </c>
      <c r="E187" s="7">
        <v>1.6</v>
      </c>
      <c r="F187" s="8">
        <v>0.34</v>
      </c>
      <c r="G187" s="7">
        <v>12.6</v>
      </c>
      <c r="H187" s="7">
        <v>62.4</v>
      </c>
      <c r="I187" s="7" t="s">
        <v>102</v>
      </c>
    </row>
    <row r="188" spans="2:10" x14ac:dyDescent="0.3">
      <c r="B188" s="25"/>
      <c r="C188" s="43" t="s">
        <v>61</v>
      </c>
      <c r="D188" s="26">
        <v>25</v>
      </c>
      <c r="E188" s="13">
        <v>2.81</v>
      </c>
      <c r="F188" s="10">
        <v>0.45</v>
      </c>
      <c r="G188" s="13">
        <v>16.059999999999999</v>
      </c>
      <c r="H188" s="35">
        <v>79.25</v>
      </c>
      <c r="I188" s="13" t="s">
        <v>102</v>
      </c>
    </row>
    <row r="189" spans="2:10" s="20" customFormat="1" ht="37.5" x14ac:dyDescent="0.3">
      <c r="B189" s="28" t="s">
        <v>69</v>
      </c>
      <c r="C189" s="28"/>
      <c r="D189" s="29">
        <f>SUM(D183:D188)</f>
        <v>565</v>
      </c>
      <c r="E189" s="12">
        <f>SUM(E183:E188)</f>
        <v>24.389999999999997</v>
      </c>
      <c r="F189" s="12">
        <f>SUM(F183:F188)</f>
        <v>25.055</v>
      </c>
      <c r="G189" s="12">
        <f>SUM(G183:G188)</f>
        <v>84.47</v>
      </c>
      <c r="H189" s="12">
        <f>SUM(H183:H188)</f>
        <v>665.4</v>
      </c>
      <c r="I189" s="12"/>
    </row>
    <row r="190" spans="2:10" x14ac:dyDescent="0.3">
      <c r="B190" s="25"/>
      <c r="C190" s="28"/>
      <c r="D190" s="29"/>
      <c r="E190" s="12"/>
      <c r="F190" s="12"/>
      <c r="G190" s="12"/>
      <c r="H190" s="12"/>
      <c r="I190" s="13"/>
    </row>
    <row r="191" spans="2:10" x14ac:dyDescent="0.3">
      <c r="B191" s="21"/>
      <c r="C191" s="21"/>
      <c r="D191" s="21"/>
      <c r="E191" s="42"/>
      <c r="F191" s="42"/>
      <c r="G191" s="42"/>
      <c r="H191" s="42"/>
      <c r="I191" s="42"/>
    </row>
    <row r="192" spans="2:10" ht="37.5" x14ac:dyDescent="0.3">
      <c r="B192" s="25" t="s">
        <v>21</v>
      </c>
      <c r="C192" s="18" t="s">
        <v>143</v>
      </c>
      <c r="D192" s="15">
        <v>133</v>
      </c>
      <c r="E192" s="15">
        <v>5.26</v>
      </c>
      <c r="F192" s="15">
        <v>4.92</v>
      </c>
      <c r="G192" s="15">
        <v>48.27</v>
      </c>
      <c r="H192" s="15">
        <v>255.6</v>
      </c>
      <c r="I192" s="15" t="s">
        <v>125</v>
      </c>
    </row>
    <row r="193" spans="2:9" x14ac:dyDescent="0.3">
      <c r="B193" s="25"/>
      <c r="C193" s="43" t="s">
        <v>79</v>
      </c>
      <c r="D193" s="30">
        <v>50</v>
      </c>
      <c r="E193" s="7">
        <v>6.58</v>
      </c>
      <c r="F193" s="7">
        <v>3.91</v>
      </c>
      <c r="G193" s="7">
        <v>31.5</v>
      </c>
      <c r="H193" s="7">
        <v>158.57</v>
      </c>
      <c r="I193" s="7" t="s">
        <v>30</v>
      </c>
    </row>
    <row r="194" spans="2:9" x14ac:dyDescent="0.3">
      <c r="B194" s="25"/>
      <c r="C194" s="43" t="s">
        <v>200</v>
      </c>
      <c r="D194" s="30">
        <v>150</v>
      </c>
      <c r="E194" s="40">
        <v>0.04</v>
      </c>
      <c r="F194" s="40">
        <v>0.01</v>
      </c>
      <c r="G194" s="40">
        <v>6.99</v>
      </c>
      <c r="H194" s="40">
        <v>28</v>
      </c>
      <c r="I194" s="40" t="s">
        <v>11</v>
      </c>
    </row>
    <row r="195" spans="2:9" ht="37.5" x14ac:dyDescent="0.3">
      <c r="B195" s="25"/>
      <c r="C195" s="25" t="s">
        <v>60</v>
      </c>
      <c r="D195" s="30">
        <v>20</v>
      </c>
      <c r="E195" s="7">
        <v>1.6</v>
      </c>
      <c r="F195" s="8">
        <v>0.34</v>
      </c>
      <c r="G195" s="7">
        <v>12.6</v>
      </c>
      <c r="H195" s="7">
        <v>62.4</v>
      </c>
      <c r="I195" s="7" t="s">
        <v>102</v>
      </c>
    </row>
    <row r="196" spans="2:9" ht="75" x14ac:dyDescent="0.3">
      <c r="B196" s="28" t="s">
        <v>97</v>
      </c>
      <c r="C196" s="28"/>
      <c r="D196" s="29">
        <f>SUM(D192:D195)</f>
        <v>353</v>
      </c>
      <c r="E196" s="12">
        <f>SUM(E192:E195)</f>
        <v>13.479999999999999</v>
      </c>
      <c r="F196" s="12">
        <f>SUM(F192:F195)</f>
        <v>9.18</v>
      </c>
      <c r="G196" s="12">
        <f>SUM(G192:G195)</f>
        <v>99.36</v>
      </c>
      <c r="H196" s="12">
        <f>SUM(H192:H195)</f>
        <v>504.56999999999994</v>
      </c>
      <c r="I196" s="63"/>
    </row>
    <row r="197" spans="2:9" x14ac:dyDescent="0.3">
      <c r="B197" s="21"/>
      <c r="C197" s="28" t="s">
        <v>22</v>
      </c>
      <c r="D197" s="29">
        <f>D180+D182+D189+D196</f>
        <v>1371</v>
      </c>
      <c r="E197" s="29">
        <f>E180+E182+E189+E196</f>
        <v>54.929999999999993</v>
      </c>
      <c r="F197" s="29">
        <f>F180+F182+F189+F196</f>
        <v>49.494999999999997</v>
      </c>
      <c r="G197" s="29">
        <f>G180+G182+G189+G196</f>
        <v>246.94</v>
      </c>
      <c r="H197" s="29">
        <f>H180+H182+H189+H196</f>
        <v>1628.1699999999998</v>
      </c>
      <c r="I197" s="63"/>
    </row>
    <row r="198" spans="2:9" x14ac:dyDescent="0.3">
      <c r="B198" s="43"/>
      <c r="C198" s="21"/>
      <c r="D198" s="21"/>
      <c r="E198" s="42"/>
      <c r="F198" s="42"/>
      <c r="G198" s="42"/>
      <c r="H198" s="56">
        <f>(H197*100)/1400</f>
        <v>116.29785714285713</v>
      </c>
      <c r="I198" s="42" t="s">
        <v>86</v>
      </c>
    </row>
    <row r="199" spans="2:9" x14ac:dyDescent="0.3">
      <c r="B199" s="43"/>
      <c r="C199" s="21"/>
      <c r="D199" s="21"/>
      <c r="E199" s="42"/>
      <c r="F199" s="42"/>
      <c r="G199" s="42"/>
      <c r="H199" s="42"/>
      <c r="I199" s="42"/>
    </row>
    <row r="200" spans="2:9" x14ac:dyDescent="0.3">
      <c r="B200" s="94" t="s">
        <v>0</v>
      </c>
      <c r="C200" s="94" t="s">
        <v>1</v>
      </c>
      <c r="D200" s="94" t="s">
        <v>2</v>
      </c>
      <c r="E200" s="97" t="s">
        <v>3</v>
      </c>
      <c r="F200" s="97"/>
      <c r="G200" s="97"/>
      <c r="H200" s="94" t="s">
        <v>4</v>
      </c>
      <c r="I200" s="94" t="s">
        <v>5</v>
      </c>
    </row>
    <row r="201" spans="2:9" ht="35.25" customHeight="1" x14ac:dyDescent="0.3">
      <c r="B201" s="94"/>
      <c r="C201" s="94"/>
      <c r="D201" s="94"/>
      <c r="E201" s="98" t="s">
        <v>6</v>
      </c>
      <c r="F201" s="98" t="s">
        <v>7</v>
      </c>
      <c r="G201" s="98" t="s">
        <v>8</v>
      </c>
      <c r="H201" s="94"/>
      <c r="I201" s="94"/>
    </row>
    <row r="202" spans="2:9" x14ac:dyDescent="0.3">
      <c r="B202" s="28" t="s">
        <v>52</v>
      </c>
      <c r="C202" s="25"/>
      <c r="D202" s="30"/>
      <c r="E202" s="13"/>
      <c r="F202" s="7"/>
      <c r="G202" s="7"/>
      <c r="H202" s="7"/>
      <c r="I202" s="7"/>
    </row>
    <row r="203" spans="2:9" ht="37.5" x14ac:dyDescent="0.3">
      <c r="B203" s="25" t="s">
        <v>9</v>
      </c>
      <c r="C203" s="25" t="s">
        <v>161</v>
      </c>
      <c r="D203" s="26">
        <v>165</v>
      </c>
      <c r="E203" s="13">
        <v>5.67</v>
      </c>
      <c r="F203" s="13">
        <v>6.11</v>
      </c>
      <c r="G203" s="13">
        <v>29.57</v>
      </c>
      <c r="H203" s="13">
        <v>197.14</v>
      </c>
      <c r="I203" s="7" t="s">
        <v>147</v>
      </c>
    </row>
    <row r="204" spans="2:9" x14ac:dyDescent="0.3">
      <c r="B204" s="25"/>
      <c r="C204" s="43" t="s">
        <v>200</v>
      </c>
      <c r="D204" s="30">
        <v>150</v>
      </c>
      <c r="E204" s="23">
        <v>0.04</v>
      </c>
      <c r="F204" s="23">
        <v>0.01</v>
      </c>
      <c r="G204" s="23">
        <v>6.99</v>
      </c>
      <c r="H204" s="23">
        <v>28</v>
      </c>
      <c r="I204" s="23" t="s">
        <v>11</v>
      </c>
    </row>
    <row r="205" spans="2:9" ht="37.5" x14ac:dyDescent="0.3">
      <c r="B205" s="25"/>
      <c r="C205" s="43" t="s">
        <v>186</v>
      </c>
      <c r="D205" s="30">
        <v>35</v>
      </c>
      <c r="E205" s="23">
        <v>2.14</v>
      </c>
      <c r="F205" s="23">
        <v>6.6</v>
      </c>
      <c r="G205" s="23">
        <v>12.79</v>
      </c>
      <c r="H205" s="23">
        <v>119</v>
      </c>
      <c r="I205" s="23" t="s">
        <v>187</v>
      </c>
    </row>
    <row r="206" spans="2:9" ht="37.5" x14ac:dyDescent="0.3">
      <c r="B206" s="28" t="s">
        <v>67</v>
      </c>
      <c r="C206" s="28"/>
      <c r="D206" s="29">
        <f>SUM(D203:D205)</f>
        <v>350</v>
      </c>
      <c r="E206" s="12">
        <f>SUM(E203:E205)</f>
        <v>7.85</v>
      </c>
      <c r="F206" s="12">
        <f>SUM(F203:F205)</f>
        <v>12.719999999999999</v>
      </c>
      <c r="G206" s="12">
        <f>SUM(G203:G205)</f>
        <v>49.35</v>
      </c>
      <c r="H206" s="12">
        <f>SUM(H203:H205)</f>
        <v>344.14</v>
      </c>
      <c r="I206" s="7"/>
    </row>
    <row r="207" spans="2:9" ht="37.5" x14ac:dyDescent="0.3">
      <c r="B207" s="25"/>
      <c r="C207" s="43" t="s">
        <v>15</v>
      </c>
      <c r="D207" s="26">
        <v>100</v>
      </c>
      <c r="E207" s="13">
        <v>0.5</v>
      </c>
      <c r="F207" s="13">
        <v>0</v>
      </c>
      <c r="G207" s="13">
        <v>10.1</v>
      </c>
      <c r="H207" s="13">
        <v>42.7</v>
      </c>
      <c r="I207" s="13" t="s">
        <v>16</v>
      </c>
    </row>
    <row r="208" spans="2:9" x14ac:dyDescent="0.3">
      <c r="B208" s="25"/>
      <c r="C208" s="43" t="s">
        <v>180</v>
      </c>
      <c r="D208" s="26">
        <v>14</v>
      </c>
      <c r="E208" s="13">
        <v>1.03</v>
      </c>
      <c r="F208" s="13">
        <v>1.54</v>
      </c>
      <c r="G208" s="13">
        <v>9.9</v>
      </c>
      <c r="H208" s="13">
        <v>57.5</v>
      </c>
      <c r="I208" s="13"/>
    </row>
    <row r="209" spans="1:9" ht="56.25" x14ac:dyDescent="0.3">
      <c r="B209" s="28" t="s">
        <v>68</v>
      </c>
      <c r="C209" s="28"/>
      <c r="D209" s="29">
        <f>D207+D208</f>
        <v>114</v>
      </c>
      <c r="E209" s="29">
        <f t="shared" ref="E209:H209" si="5">E207+E208</f>
        <v>1.53</v>
      </c>
      <c r="F209" s="29">
        <f t="shared" si="5"/>
        <v>1.54</v>
      </c>
      <c r="G209" s="29">
        <f t="shared" si="5"/>
        <v>20</v>
      </c>
      <c r="H209" s="29">
        <f t="shared" si="5"/>
        <v>100.2</v>
      </c>
      <c r="I209" s="7"/>
    </row>
    <row r="210" spans="1:9" x14ac:dyDescent="0.3">
      <c r="B210" s="25" t="s">
        <v>17</v>
      </c>
      <c r="C210" s="25" t="s">
        <v>89</v>
      </c>
      <c r="D210" s="26">
        <v>30</v>
      </c>
      <c r="E210" s="13">
        <v>0.49</v>
      </c>
      <c r="F210" s="13">
        <v>2.21</v>
      </c>
      <c r="G210" s="13">
        <v>1.72</v>
      </c>
      <c r="H210" s="13">
        <v>28.5</v>
      </c>
      <c r="I210" s="13" t="s">
        <v>53</v>
      </c>
    </row>
    <row r="211" spans="1:9" x14ac:dyDescent="0.3">
      <c r="B211" s="25"/>
      <c r="C211" s="58" t="s">
        <v>113</v>
      </c>
      <c r="D211" s="26">
        <v>150</v>
      </c>
      <c r="E211" s="13">
        <v>1.7</v>
      </c>
      <c r="F211" s="10">
        <v>2.6</v>
      </c>
      <c r="G211" s="13">
        <v>7.9</v>
      </c>
      <c r="H211" s="35">
        <v>62</v>
      </c>
      <c r="I211" s="13" t="s">
        <v>112</v>
      </c>
    </row>
    <row r="212" spans="1:9" ht="40.5" x14ac:dyDescent="0.3">
      <c r="B212" s="25"/>
      <c r="C212" s="79" t="s">
        <v>212</v>
      </c>
      <c r="D212" s="52">
        <v>62.5</v>
      </c>
      <c r="E212" s="53">
        <v>5.55</v>
      </c>
      <c r="F212" s="53">
        <v>8.1999999999999993</v>
      </c>
      <c r="G212" s="53">
        <v>5.97</v>
      </c>
      <c r="H212" s="53">
        <v>120</v>
      </c>
      <c r="I212" s="53" t="s">
        <v>213</v>
      </c>
    </row>
    <row r="213" spans="1:9" ht="37.5" x14ac:dyDescent="0.3">
      <c r="B213" s="25"/>
      <c r="C213" s="25" t="s">
        <v>18</v>
      </c>
      <c r="D213" s="26">
        <v>110</v>
      </c>
      <c r="E213" s="13">
        <v>4.0599999999999996</v>
      </c>
      <c r="F213" s="13">
        <v>3.9</v>
      </c>
      <c r="G213" s="13">
        <v>22.9</v>
      </c>
      <c r="H213" s="13">
        <v>145.9</v>
      </c>
      <c r="I213" s="7" t="s">
        <v>19</v>
      </c>
    </row>
    <row r="214" spans="1:9" x14ac:dyDescent="0.3">
      <c r="A214" s="1" t="s">
        <v>88</v>
      </c>
      <c r="B214" s="25"/>
      <c r="C214" s="43" t="s">
        <v>42</v>
      </c>
      <c r="D214" s="30">
        <v>180</v>
      </c>
      <c r="E214" s="7">
        <v>0</v>
      </c>
      <c r="F214" s="7">
        <v>0</v>
      </c>
      <c r="G214" s="7">
        <v>21.15</v>
      </c>
      <c r="H214" s="7">
        <v>80.099999999999994</v>
      </c>
      <c r="I214" s="7" t="s">
        <v>70</v>
      </c>
    </row>
    <row r="215" spans="1:9" ht="37.5" x14ac:dyDescent="0.3">
      <c r="B215" s="25"/>
      <c r="C215" s="25" t="s">
        <v>60</v>
      </c>
      <c r="D215" s="30">
        <v>20</v>
      </c>
      <c r="E215" s="7">
        <v>1.6</v>
      </c>
      <c r="F215" s="8">
        <v>0.34</v>
      </c>
      <c r="G215" s="7">
        <v>12.6</v>
      </c>
      <c r="H215" s="7">
        <v>62.4</v>
      </c>
      <c r="I215" s="7" t="s">
        <v>102</v>
      </c>
    </row>
    <row r="216" spans="1:9" x14ac:dyDescent="0.3">
      <c r="B216" s="25"/>
      <c r="C216" s="43" t="s">
        <v>61</v>
      </c>
      <c r="D216" s="26">
        <v>25</v>
      </c>
      <c r="E216" s="13">
        <v>2.81</v>
      </c>
      <c r="F216" s="10">
        <v>0.45</v>
      </c>
      <c r="G216" s="13">
        <v>16.059999999999999</v>
      </c>
      <c r="H216" s="35">
        <v>79.25</v>
      </c>
      <c r="I216" s="13" t="s">
        <v>102</v>
      </c>
    </row>
    <row r="217" spans="1:9" ht="37.5" x14ac:dyDescent="0.3">
      <c r="B217" s="28" t="s">
        <v>99</v>
      </c>
      <c r="C217" s="28"/>
      <c r="D217" s="29">
        <f>SUM(D210:D216)</f>
        <v>577.5</v>
      </c>
      <c r="E217" s="12">
        <f>SUM(E210:E216)</f>
        <v>16.21</v>
      </c>
      <c r="F217" s="12">
        <f>SUM(F210:F216)</f>
        <v>17.7</v>
      </c>
      <c r="G217" s="12">
        <f>SUM(G210:G216)</f>
        <v>88.3</v>
      </c>
      <c r="H217" s="12">
        <f>SUM(H210:H216)</f>
        <v>578.15</v>
      </c>
      <c r="I217" s="7"/>
    </row>
    <row r="218" spans="1:9" ht="37.5" x14ac:dyDescent="0.3">
      <c r="B218" s="25" t="s">
        <v>21</v>
      </c>
      <c r="C218" s="43" t="s">
        <v>153</v>
      </c>
      <c r="D218" s="26">
        <v>130</v>
      </c>
      <c r="E218" s="13">
        <v>11.5</v>
      </c>
      <c r="F218" s="10">
        <v>20.5</v>
      </c>
      <c r="G218" s="13">
        <v>23.1</v>
      </c>
      <c r="H218" s="13">
        <v>240.1</v>
      </c>
      <c r="I218" s="35" t="s">
        <v>119</v>
      </c>
    </row>
    <row r="219" spans="1:9" ht="20.25" x14ac:dyDescent="0.3">
      <c r="B219" s="25"/>
      <c r="C219" s="50" t="s">
        <v>167</v>
      </c>
      <c r="D219" s="59">
        <v>15</v>
      </c>
      <c r="E219" s="60">
        <v>0.45</v>
      </c>
      <c r="F219" s="61">
        <v>0</v>
      </c>
      <c r="G219" s="60">
        <v>0.9</v>
      </c>
      <c r="H219" s="60">
        <v>5.25</v>
      </c>
      <c r="I219" s="60"/>
    </row>
    <row r="220" spans="1:9" x14ac:dyDescent="0.3">
      <c r="B220" s="25"/>
      <c r="C220" s="43" t="s">
        <v>200</v>
      </c>
      <c r="D220" s="30">
        <v>150</v>
      </c>
      <c r="E220" s="40">
        <v>0.04</v>
      </c>
      <c r="F220" s="40">
        <v>0.01</v>
      </c>
      <c r="G220" s="40">
        <v>6.99</v>
      </c>
      <c r="H220" s="40">
        <v>28</v>
      </c>
      <c r="I220" s="40" t="s">
        <v>11</v>
      </c>
    </row>
    <row r="221" spans="1:9" x14ac:dyDescent="0.3">
      <c r="B221" s="25"/>
      <c r="C221" s="25" t="s">
        <v>56</v>
      </c>
      <c r="D221" s="26">
        <v>100</v>
      </c>
      <c r="E221" s="13">
        <v>0.4</v>
      </c>
      <c r="F221" s="13">
        <v>0.4</v>
      </c>
      <c r="G221" s="13">
        <v>0.4</v>
      </c>
      <c r="H221" s="13">
        <v>44</v>
      </c>
      <c r="I221" s="7" t="s">
        <v>39</v>
      </c>
    </row>
    <row r="222" spans="1:9" ht="37.5" x14ac:dyDescent="0.3">
      <c r="B222" s="25"/>
      <c r="C222" s="25" t="s">
        <v>60</v>
      </c>
      <c r="D222" s="30">
        <v>20</v>
      </c>
      <c r="E222" s="7">
        <v>1.6</v>
      </c>
      <c r="F222" s="8">
        <v>0.34</v>
      </c>
      <c r="G222" s="7">
        <v>12.6</v>
      </c>
      <c r="H222" s="7">
        <v>62.4</v>
      </c>
      <c r="I222" s="7" t="s">
        <v>102</v>
      </c>
    </row>
    <row r="223" spans="1:9" ht="75" x14ac:dyDescent="0.3">
      <c r="B223" s="28" t="s">
        <v>97</v>
      </c>
      <c r="C223" s="28"/>
      <c r="D223" s="29">
        <f>D218++D219+D220+D221+D222</f>
        <v>415</v>
      </c>
      <c r="E223" s="29">
        <f t="shared" ref="E223:H223" si="6">E218++E219+E220+E221+E222</f>
        <v>13.989999999999998</v>
      </c>
      <c r="F223" s="29">
        <f t="shared" si="6"/>
        <v>21.25</v>
      </c>
      <c r="G223" s="29">
        <f t="shared" si="6"/>
        <v>43.99</v>
      </c>
      <c r="H223" s="29">
        <f t="shared" si="6"/>
        <v>379.75</v>
      </c>
      <c r="I223" s="7"/>
    </row>
    <row r="224" spans="1:9" x14ac:dyDescent="0.3">
      <c r="B224" s="25"/>
      <c r="C224" s="28" t="s">
        <v>22</v>
      </c>
      <c r="D224" s="29">
        <f>D206+D209+D217+D223</f>
        <v>1456.5</v>
      </c>
      <c r="E224" s="12">
        <f>E223+E217+E209+E205</f>
        <v>33.869999999999997</v>
      </c>
      <c r="F224" s="12">
        <f>F223+F217+F209+F205</f>
        <v>47.09</v>
      </c>
      <c r="G224" s="12">
        <f>G223+G217+G209+G205</f>
        <v>165.07999999999998</v>
      </c>
      <c r="H224" s="12">
        <f>H206+H209+H217+H223</f>
        <v>1402.24</v>
      </c>
      <c r="I224" s="7"/>
    </row>
    <row r="225" spans="2:10" x14ac:dyDescent="0.3">
      <c r="B225" s="25"/>
      <c r="C225" s="25"/>
      <c r="D225" s="26"/>
      <c r="E225" s="13"/>
      <c r="F225" s="13"/>
      <c r="G225" s="13"/>
      <c r="H225" s="80">
        <f>(H224*100)/1400</f>
        <v>100.16</v>
      </c>
      <c r="I225" s="30"/>
      <c r="J225" s="1" t="s">
        <v>86</v>
      </c>
    </row>
    <row r="226" spans="2:10" x14ac:dyDescent="0.3">
      <c r="B226" s="25"/>
      <c r="C226" s="25"/>
      <c r="D226" s="26"/>
      <c r="E226" s="13"/>
      <c r="F226" s="13"/>
      <c r="G226" s="13"/>
      <c r="H226" s="13"/>
      <c r="I226" s="7"/>
    </row>
    <row r="227" spans="2:10" x14ac:dyDescent="0.3">
      <c r="B227" s="93" t="s">
        <v>0</v>
      </c>
      <c r="C227" s="94" t="s">
        <v>1</v>
      </c>
      <c r="D227" s="94" t="s">
        <v>2</v>
      </c>
      <c r="E227" s="97" t="s">
        <v>3</v>
      </c>
      <c r="F227" s="97"/>
      <c r="G227" s="97"/>
      <c r="H227" s="94" t="s">
        <v>4</v>
      </c>
      <c r="I227" s="94" t="s">
        <v>5</v>
      </c>
    </row>
    <row r="228" spans="2:10" ht="27" customHeight="1" x14ac:dyDescent="0.3">
      <c r="B228" s="93"/>
      <c r="C228" s="94"/>
      <c r="D228" s="94"/>
      <c r="E228" s="98" t="s">
        <v>6</v>
      </c>
      <c r="F228" s="98" t="s">
        <v>7</v>
      </c>
      <c r="G228" s="98" t="s">
        <v>8</v>
      </c>
      <c r="H228" s="94"/>
      <c r="I228" s="94"/>
    </row>
    <row r="229" spans="2:10" x14ac:dyDescent="0.3">
      <c r="B229" s="25"/>
      <c r="C229" s="30"/>
      <c r="D229" s="30"/>
      <c r="E229" s="7"/>
      <c r="F229" s="7"/>
      <c r="G229" s="7"/>
      <c r="H229" s="7"/>
      <c r="I229" s="7"/>
    </row>
    <row r="230" spans="2:10" x14ac:dyDescent="0.3">
      <c r="B230" s="28" t="s">
        <v>57</v>
      </c>
      <c r="C230" s="30"/>
      <c r="D230" s="30"/>
      <c r="E230" s="7"/>
      <c r="F230" s="7"/>
      <c r="G230" s="7"/>
      <c r="H230" s="7"/>
      <c r="I230" s="7"/>
    </row>
    <row r="231" spans="2:10" ht="50.25" customHeight="1" x14ac:dyDescent="0.3">
      <c r="B231" s="25" t="s">
        <v>9</v>
      </c>
      <c r="C231" s="18" t="s">
        <v>202</v>
      </c>
      <c r="D231" s="17">
        <v>165</v>
      </c>
      <c r="E231" s="16">
        <v>3.8</v>
      </c>
      <c r="F231" s="16">
        <v>5.9</v>
      </c>
      <c r="G231" s="16">
        <v>17.600000000000001</v>
      </c>
      <c r="H231" s="16">
        <v>138</v>
      </c>
      <c r="I231" s="13" t="s">
        <v>127</v>
      </c>
    </row>
    <row r="232" spans="2:10" x14ac:dyDescent="0.3">
      <c r="B232" s="25"/>
      <c r="C232" s="43" t="s">
        <v>201</v>
      </c>
      <c r="D232" s="30">
        <v>25</v>
      </c>
      <c r="E232" s="37">
        <v>2.8</v>
      </c>
      <c r="F232" s="37">
        <v>1.075</v>
      </c>
      <c r="G232" s="37">
        <v>16.45</v>
      </c>
      <c r="H232" s="37">
        <v>86.75</v>
      </c>
      <c r="I232" s="37" t="s">
        <v>102</v>
      </c>
    </row>
    <row r="233" spans="2:10" x14ac:dyDescent="0.3">
      <c r="B233" s="25"/>
      <c r="C233" s="43" t="s">
        <v>26</v>
      </c>
      <c r="D233" s="30">
        <v>10</v>
      </c>
      <c r="E233" s="7">
        <v>2.63</v>
      </c>
      <c r="F233" s="8">
        <v>2.66</v>
      </c>
      <c r="G233" s="7">
        <v>0</v>
      </c>
      <c r="H233" s="7">
        <v>34</v>
      </c>
      <c r="I233" s="7" t="s">
        <v>103</v>
      </c>
    </row>
    <row r="234" spans="2:10" x14ac:dyDescent="0.3">
      <c r="B234" s="25"/>
      <c r="C234" s="25" t="s">
        <v>33</v>
      </c>
      <c r="D234" s="26">
        <v>150</v>
      </c>
      <c r="E234" s="13">
        <v>3.07</v>
      </c>
      <c r="F234" s="13">
        <v>2.62</v>
      </c>
      <c r="G234" s="13">
        <v>13.12</v>
      </c>
      <c r="H234" s="13">
        <v>75.83</v>
      </c>
      <c r="I234" s="7" t="s">
        <v>34</v>
      </c>
    </row>
    <row r="235" spans="2:10" ht="37.5" x14ac:dyDescent="0.3">
      <c r="B235" s="28" t="s">
        <v>67</v>
      </c>
      <c r="C235" s="28"/>
      <c r="D235" s="29">
        <f>SUM(D231:D234)</f>
        <v>350</v>
      </c>
      <c r="E235" s="12">
        <f>SUM(E231:E234)</f>
        <v>12.3</v>
      </c>
      <c r="F235" s="12">
        <f>SUM(F231:F234)</f>
        <v>12.255000000000003</v>
      </c>
      <c r="G235" s="12">
        <f>SUM(G231:G234)</f>
        <v>47.169999999999995</v>
      </c>
      <c r="H235" s="12">
        <f>SUM(H231:H234)</f>
        <v>334.58</v>
      </c>
      <c r="I235" s="7"/>
    </row>
    <row r="236" spans="2:10" ht="37.5" x14ac:dyDescent="0.3">
      <c r="B236" s="25" t="s">
        <v>14</v>
      </c>
      <c r="C236" s="43" t="s">
        <v>71</v>
      </c>
      <c r="D236" s="26">
        <v>100</v>
      </c>
      <c r="E236" s="13">
        <v>0</v>
      </c>
      <c r="F236" s="13">
        <v>0</v>
      </c>
      <c r="G236" s="13">
        <v>10</v>
      </c>
      <c r="H236" s="13">
        <v>38</v>
      </c>
      <c r="I236" s="13" t="s">
        <v>72</v>
      </c>
    </row>
    <row r="237" spans="2:10" ht="56.25" x14ac:dyDescent="0.3">
      <c r="B237" s="28" t="s">
        <v>98</v>
      </c>
      <c r="C237" s="28"/>
      <c r="D237" s="29">
        <f>SUM(D236)</f>
        <v>100</v>
      </c>
      <c r="E237" s="12">
        <f>SUM(E236)</f>
        <v>0</v>
      </c>
      <c r="F237" s="12">
        <f>SUM(F236)</f>
        <v>0</v>
      </c>
      <c r="G237" s="12">
        <f>SUM(G236)</f>
        <v>10</v>
      </c>
      <c r="H237" s="12">
        <f>SUM(H236)</f>
        <v>38</v>
      </c>
      <c r="I237" s="13"/>
    </row>
    <row r="238" spans="2:10" s="14" customFormat="1" ht="37.5" x14ac:dyDescent="0.3">
      <c r="B238" s="50" t="s">
        <v>17</v>
      </c>
      <c r="C238" s="66" t="s">
        <v>105</v>
      </c>
      <c r="D238" s="67">
        <v>30</v>
      </c>
      <c r="E238" s="35">
        <v>0.37</v>
      </c>
      <c r="F238" s="31">
        <v>2.9000000000000001E-2</v>
      </c>
      <c r="G238" s="35">
        <v>3.48</v>
      </c>
      <c r="H238" s="35">
        <v>15.69</v>
      </c>
      <c r="I238" s="35" t="s">
        <v>104</v>
      </c>
    </row>
    <row r="239" spans="2:10" ht="56.25" x14ac:dyDescent="0.3">
      <c r="B239" s="25"/>
      <c r="C239" s="43" t="s">
        <v>130</v>
      </c>
      <c r="D239" s="26">
        <v>155</v>
      </c>
      <c r="E239" s="13">
        <v>1.1000000000000001</v>
      </c>
      <c r="F239" s="13">
        <v>3.3</v>
      </c>
      <c r="G239" s="13">
        <v>5</v>
      </c>
      <c r="H239" s="13">
        <v>55</v>
      </c>
      <c r="I239" s="13" t="s">
        <v>129</v>
      </c>
    </row>
    <row r="240" spans="2:10" ht="37.5" x14ac:dyDescent="0.3">
      <c r="B240" s="25"/>
      <c r="C240" s="25" t="s">
        <v>85</v>
      </c>
      <c r="D240" s="26">
        <v>70</v>
      </c>
      <c r="E240" s="13">
        <v>7.8</v>
      </c>
      <c r="F240" s="13">
        <v>6.7</v>
      </c>
      <c r="G240" s="13">
        <v>8.8000000000000007</v>
      </c>
      <c r="H240" s="13">
        <v>127</v>
      </c>
      <c r="I240" s="7" t="s">
        <v>106</v>
      </c>
    </row>
    <row r="241" spans="2:9" x14ac:dyDescent="0.3">
      <c r="B241" s="25"/>
      <c r="C241" s="43" t="s">
        <v>41</v>
      </c>
      <c r="D241" s="26">
        <v>110</v>
      </c>
      <c r="E241" s="13">
        <v>2.2400000000000002</v>
      </c>
      <c r="F241" s="13">
        <v>3.52</v>
      </c>
      <c r="G241" s="13">
        <v>14.98</v>
      </c>
      <c r="H241" s="13">
        <v>100.65</v>
      </c>
      <c r="I241" s="13" t="s">
        <v>75</v>
      </c>
    </row>
    <row r="242" spans="2:9" ht="37.5" x14ac:dyDescent="0.3">
      <c r="B242" s="25"/>
      <c r="C242" s="25" t="s">
        <v>139</v>
      </c>
      <c r="D242" s="26">
        <v>150</v>
      </c>
      <c r="E242" s="42">
        <v>0.1</v>
      </c>
      <c r="F242" s="42">
        <v>0.03</v>
      </c>
      <c r="G242" s="42">
        <v>4.7</v>
      </c>
      <c r="H242" s="42">
        <v>19</v>
      </c>
      <c r="I242" s="42" t="s">
        <v>138</v>
      </c>
    </row>
    <row r="243" spans="2:9" ht="37.5" x14ac:dyDescent="0.3">
      <c r="B243" s="25"/>
      <c r="C243" s="25" t="s">
        <v>60</v>
      </c>
      <c r="D243" s="30">
        <v>20</v>
      </c>
      <c r="E243" s="7">
        <v>1.6</v>
      </c>
      <c r="F243" s="8">
        <v>0.34</v>
      </c>
      <c r="G243" s="7">
        <v>12.6</v>
      </c>
      <c r="H243" s="7">
        <v>62.4</v>
      </c>
      <c r="I243" s="7" t="s">
        <v>102</v>
      </c>
    </row>
    <row r="244" spans="2:9" x14ac:dyDescent="0.3">
      <c r="B244" s="25"/>
      <c r="C244" s="43" t="s">
        <v>61</v>
      </c>
      <c r="D244" s="26">
        <v>25</v>
      </c>
      <c r="E244" s="13">
        <v>2.81</v>
      </c>
      <c r="F244" s="10">
        <v>0.45</v>
      </c>
      <c r="G244" s="13">
        <v>16.059999999999999</v>
      </c>
      <c r="H244" s="35">
        <v>79.25</v>
      </c>
      <c r="I244" s="13" t="s">
        <v>102</v>
      </c>
    </row>
    <row r="245" spans="2:9" ht="37.5" x14ac:dyDescent="0.3">
      <c r="B245" s="28" t="s">
        <v>69</v>
      </c>
      <c r="C245" s="28"/>
      <c r="D245" s="29">
        <f>SUM(D238:D244)</f>
        <v>560</v>
      </c>
      <c r="E245" s="12">
        <f>SUM(E238:E244)</f>
        <v>16.02</v>
      </c>
      <c r="F245" s="12">
        <f>SUM(F238:F244)</f>
        <v>14.368999999999998</v>
      </c>
      <c r="G245" s="12">
        <f>SUM(G238:G244)</f>
        <v>65.62</v>
      </c>
      <c r="H245" s="12">
        <f>SUM(H238:H244)</f>
        <v>458.99</v>
      </c>
      <c r="I245" s="7"/>
    </row>
    <row r="246" spans="2:9" ht="37.5" x14ac:dyDescent="0.3">
      <c r="B246" s="25" t="s">
        <v>21</v>
      </c>
      <c r="C246" s="25" t="s">
        <v>137</v>
      </c>
      <c r="D246" s="26">
        <v>133</v>
      </c>
      <c r="E246" s="13">
        <v>3.28</v>
      </c>
      <c r="F246" s="13">
        <v>5.0999999999999996</v>
      </c>
      <c r="G246" s="13">
        <v>20.47</v>
      </c>
      <c r="H246" s="13">
        <v>141.63999999999999</v>
      </c>
      <c r="I246" s="13" t="s">
        <v>136</v>
      </c>
    </row>
    <row r="247" spans="2:9" ht="37.5" x14ac:dyDescent="0.3">
      <c r="B247" s="25"/>
      <c r="C247" s="43" t="s">
        <v>221</v>
      </c>
      <c r="D247" s="26">
        <v>33</v>
      </c>
      <c r="E247" s="13">
        <v>1.8</v>
      </c>
      <c r="F247" s="13">
        <v>7.3</v>
      </c>
      <c r="G247" s="13">
        <v>17.2</v>
      </c>
      <c r="H247" s="13">
        <v>141.6</v>
      </c>
      <c r="I247" s="7" t="s">
        <v>222</v>
      </c>
    </row>
    <row r="248" spans="2:9" x14ac:dyDescent="0.3">
      <c r="B248" s="25"/>
      <c r="C248" s="43" t="s">
        <v>200</v>
      </c>
      <c r="D248" s="30">
        <v>150</v>
      </c>
      <c r="E248" s="23">
        <v>0.04</v>
      </c>
      <c r="F248" s="23">
        <v>0.01</v>
      </c>
      <c r="G248" s="23">
        <v>6.99</v>
      </c>
      <c r="H248" s="23">
        <v>28</v>
      </c>
      <c r="I248" s="23" t="s">
        <v>11</v>
      </c>
    </row>
    <row r="249" spans="2:9" ht="37.5" x14ac:dyDescent="0.3">
      <c r="B249" s="25"/>
      <c r="C249" s="25" t="s">
        <v>60</v>
      </c>
      <c r="D249" s="30">
        <v>20</v>
      </c>
      <c r="E249" s="7">
        <v>1.6</v>
      </c>
      <c r="F249" s="8">
        <v>0.34</v>
      </c>
      <c r="G249" s="7">
        <v>12.6</v>
      </c>
      <c r="H249" s="7">
        <v>62.4</v>
      </c>
      <c r="I249" s="7" t="s">
        <v>102</v>
      </c>
    </row>
    <row r="250" spans="2:9" ht="75" x14ac:dyDescent="0.3">
      <c r="B250" s="28" t="s">
        <v>97</v>
      </c>
      <c r="C250" s="28"/>
      <c r="D250" s="29">
        <f>SUM(D246:D249)</f>
        <v>336</v>
      </c>
      <c r="E250" s="12">
        <f>SUM(E246:E249)</f>
        <v>6.7200000000000006</v>
      </c>
      <c r="F250" s="12">
        <f>SUM(F246:F249)</f>
        <v>12.749999999999998</v>
      </c>
      <c r="G250" s="12">
        <f>SUM(G246:G249)</f>
        <v>57.260000000000005</v>
      </c>
      <c r="H250" s="12">
        <f>SUM(H246:H249)</f>
        <v>373.64</v>
      </c>
      <c r="I250" s="7"/>
    </row>
    <row r="251" spans="2:9" x14ac:dyDescent="0.3">
      <c r="B251" s="25"/>
      <c r="C251" s="28" t="s">
        <v>22</v>
      </c>
      <c r="D251" s="54">
        <f>D250+D245+D237+D234</f>
        <v>1146</v>
      </c>
      <c r="E251" s="55">
        <f>E250+E245+E237+E234</f>
        <v>25.810000000000002</v>
      </c>
      <c r="F251" s="55">
        <f>F250+F245+F237+F234</f>
        <v>29.738999999999997</v>
      </c>
      <c r="G251" s="55">
        <f>G250+G245+G237+G234</f>
        <v>146</v>
      </c>
      <c r="H251" s="55">
        <f>H235+H237+H245+H250</f>
        <v>1205.21</v>
      </c>
      <c r="I251" s="7"/>
    </row>
    <row r="252" spans="2:9" x14ac:dyDescent="0.3">
      <c r="B252" s="43"/>
      <c r="C252" s="21"/>
      <c r="D252" s="21"/>
      <c r="E252" s="42"/>
      <c r="F252" s="42"/>
      <c r="G252" s="42"/>
      <c r="H252" s="56">
        <f>(H251*100)/1400</f>
        <v>86.08642857142857</v>
      </c>
      <c r="I252" s="42" t="s">
        <v>86</v>
      </c>
    </row>
    <row r="253" spans="2:9" x14ac:dyDescent="0.3">
      <c r="B253" s="43"/>
      <c r="C253" s="21"/>
      <c r="D253" s="21"/>
      <c r="E253" s="42"/>
      <c r="F253" s="42"/>
      <c r="G253" s="42"/>
      <c r="H253" s="42"/>
      <c r="I253" s="42"/>
    </row>
    <row r="254" spans="2:9" x14ac:dyDescent="0.3">
      <c r="B254" s="94" t="s">
        <v>0</v>
      </c>
      <c r="C254" s="93" t="s">
        <v>1</v>
      </c>
      <c r="D254" s="94" t="s">
        <v>2</v>
      </c>
      <c r="E254" s="97" t="s">
        <v>3</v>
      </c>
      <c r="F254" s="97"/>
      <c r="G254" s="97"/>
      <c r="H254" s="94" t="s">
        <v>4</v>
      </c>
      <c r="I254" s="94" t="s">
        <v>5</v>
      </c>
    </row>
    <row r="255" spans="2:9" ht="30.75" customHeight="1" x14ac:dyDescent="0.3">
      <c r="B255" s="94"/>
      <c r="C255" s="93"/>
      <c r="D255" s="94"/>
      <c r="E255" s="98" t="s">
        <v>6</v>
      </c>
      <c r="F255" s="98" t="s">
        <v>7</v>
      </c>
      <c r="G255" s="98" t="s">
        <v>8</v>
      </c>
      <c r="H255" s="94"/>
      <c r="I255" s="94"/>
    </row>
    <row r="256" spans="2:9" ht="33" customHeight="1" x14ac:dyDescent="0.3">
      <c r="B256" s="28" t="s">
        <v>58</v>
      </c>
      <c r="C256" s="25"/>
      <c r="D256" s="30"/>
      <c r="E256" s="7"/>
      <c r="F256" s="7"/>
      <c r="G256" s="7"/>
      <c r="H256" s="7"/>
      <c r="I256" s="7"/>
    </row>
    <row r="257" spans="2:10" ht="37.5" x14ac:dyDescent="0.3">
      <c r="B257" s="25"/>
      <c r="C257" s="43" t="s">
        <v>206</v>
      </c>
      <c r="D257" s="26">
        <v>165</v>
      </c>
      <c r="E257" s="13">
        <v>4.96</v>
      </c>
      <c r="F257" s="13">
        <v>6.85</v>
      </c>
      <c r="G257" s="13">
        <v>26.07</v>
      </c>
      <c r="H257" s="13">
        <v>186.67</v>
      </c>
      <c r="I257" s="13" t="s">
        <v>207</v>
      </c>
      <c r="J257" s="86"/>
    </row>
    <row r="258" spans="2:10" ht="37.5" x14ac:dyDescent="0.3">
      <c r="B258" s="25"/>
      <c r="C258" s="43" t="s">
        <v>186</v>
      </c>
      <c r="D258" s="30">
        <v>35</v>
      </c>
      <c r="E258" s="23">
        <v>2.14</v>
      </c>
      <c r="F258" s="23">
        <v>6.6</v>
      </c>
      <c r="G258" s="23">
        <v>12.79</v>
      </c>
      <c r="H258" s="23">
        <v>119</v>
      </c>
      <c r="I258" s="23" t="s">
        <v>187</v>
      </c>
    </row>
    <row r="259" spans="2:10" x14ac:dyDescent="0.3">
      <c r="B259" s="25"/>
      <c r="C259" s="43" t="s">
        <v>200</v>
      </c>
      <c r="D259" s="30">
        <v>150</v>
      </c>
      <c r="E259" s="23">
        <v>0.04</v>
      </c>
      <c r="F259" s="23">
        <v>0.01</v>
      </c>
      <c r="G259" s="23">
        <v>6.99</v>
      </c>
      <c r="H259" s="23">
        <v>28</v>
      </c>
      <c r="I259" s="23" t="s">
        <v>11</v>
      </c>
    </row>
    <row r="260" spans="2:10" ht="37.5" x14ac:dyDescent="0.3">
      <c r="B260" s="28" t="s">
        <v>67</v>
      </c>
      <c r="C260" s="28"/>
      <c r="D260" s="29">
        <f>SUM(D257:D259)</f>
        <v>350</v>
      </c>
      <c r="E260" s="12">
        <f>SUM(E257:E259)</f>
        <v>7.14</v>
      </c>
      <c r="F260" s="12">
        <f>SUM(F257:F259)</f>
        <v>13.459999999999999</v>
      </c>
      <c r="G260" s="12">
        <f>SUM(G257:G259)</f>
        <v>45.85</v>
      </c>
      <c r="H260" s="12">
        <f>SUM(H257:H259)</f>
        <v>333.66999999999996</v>
      </c>
      <c r="I260" s="7"/>
    </row>
    <row r="261" spans="2:10" ht="37.5" x14ac:dyDescent="0.3">
      <c r="B261" s="25" t="s">
        <v>14</v>
      </c>
      <c r="C261" s="43" t="s">
        <v>200</v>
      </c>
      <c r="D261" s="30">
        <v>150</v>
      </c>
      <c r="E261" s="40">
        <v>0.04</v>
      </c>
      <c r="F261" s="40">
        <v>0.01</v>
      </c>
      <c r="G261" s="40">
        <v>6.99</v>
      </c>
      <c r="H261" s="40">
        <v>28</v>
      </c>
      <c r="I261" s="40" t="s">
        <v>11</v>
      </c>
    </row>
    <row r="262" spans="2:10" x14ac:dyDescent="0.3">
      <c r="B262" s="25"/>
      <c r="C262" s="43" t="s">
        <v>180</v>
      </c>
      <c r="D262" s="26">
        <v>14</v>
      </c>
      <c r="E262" s="13">
        <v>1.03</v>
      </c>
      <c r="F262" s="13">
        <v>1.54</v>
      </c>
      <c r="G262" s="13">
        <v>9.9</v>
      </c>
      <c r="H262" s="13">
        <v>57.5</v>
      </c>
      <c r="I262" s="7"/>
    </row>
    <row r="263" spans="2:10" ht="56.25" x14ac:dyDescent="0.3">
      <c r="B263" s="28" t="s">
        <v>68</v>
      </c>
      <c r="C263" s="28"/>
      <c r="D263" s="29">
        <f>SUM(D261)</f>
        <v>150</v>
      </c>
      <c r="E263" s="12">
        <f>SUM(E261)</f>
        <v>0.04</v>
      </c>
      <c r="F263" s="12">
        <f>SUM(F261)</f>
        <v>0.01</v>
      </c>
      <c r="G263" s="12">
        <f>SUM(G261)</f>
        <v>6.99</v>
      </c>
      <c r="H263" s="12">
        <f>SUM(H261)</f>
        <v>28</v>
      </c>
      <c r="I263" s="7"/>
    </row>
    <row r="264" spans="2:10" ht="37.5" x14ac:dyDescent="0.3">
      <c r="B264" s="25" t="s">
        <v>17</v>
      </c>
      <c r="C264" s="25" t="s">
        <v>92</v>
      </c>
      <c r="D264" s="26">
        <v>30</v>
      </c>
      <c r="E264" s="13">
        <v>0.59</v>
      </c>
      <c r="F264" s="13">
        <v>1.57</v>
      </c>
      <c r="G264" s="13">
        <v>2.93</v>
      </c>
      <c r="H264" s="13">
        <v>28.26</v>
      </c>
      <c r="I264" s="7" t="s">
        <v>91</v>
      </c>
    </row>
    <row r="265" spans="2:10" ht="37.5" x14ac:dyDescent="0.3">
      <c r="B265" s="25"/>
      <c r="C265" s="44" t="s">
        <v>211</v>
      </c>
      <c r="D265" s="19">
        <v>150</v>
      </c>
      <c r="E265" s="19">
        <v>1.38</v>
      </c>
      <c r="F265" s="19">
        <v>3.32</v>
      </c>
      <c r="G265" s="19">
        <v>9</v>
      </c>
      <c r="H265" s="19">
        <v>71.349999999999994</v>
      </c>
      <c r="I265" s="19" t="s">
        <v>90</v>
      </c>
      <c r="J265" s="85"/>
    </row>
    <row r="266" spans="2:10" s="32" customFormat="1" x14ac:dyDescent="0.3">
      <c r="B266" s="57"/>
      <c r="C266" s="70" t="s">
        <v>107</v>
      </c>
      <c r="D266" s="38">
        <v>50</v>
      </c>
      <c r="E266" s="34">
        <v>7.5</v>
      </c>
      <c r="F266" s="34">
        <v>10.6</v>
      </c>
      <c r="G266" s="34">
        <v>7.6</v>
      </c>
      <c r="H266" s="34">
        <v>157</v>
      </c>
      <c r="I266" s="83" t="s">
        <v>140</v>
      </c>
    </row>
    <row r="267" spans="2:10" ht="37.5" x14ac:dyDescent="0.3">
      <c r="B267" s="25"/>
      <c r="C267" s="43" t="s">
        <v>18</v>
      </c>
      <c r="D267" s="26">
        <v>110</v>
      </c>
      <c r="E267" s="13">
        <v>4.0599999999999996</v>
      </c>
      <c r="F267" s="13">
        <v>3.3</v>
      </c>
      <c r="G267" s="13">
        <v>19.38</v>
      </c>
      <c r="H267" s="13">
        <v>123.45</v>
      </c>
      <c r="I267" s="7" t="s">
        <v>19</v>
      </c>
    </row>
    <row r="268" spans="2:10" s="32" customFormat="1" ht="37.5" x14ac:dyDescent="0.3">
      <c r="B268" s="57"/>
      <c r="C268" s="57" t="s">
        <v>109</v>
      </c>
      <c r="D268" s="38">
        <v>20</v>
      </c>
      <c r="E268" s="34">
        <v>0.35</v>
      </c>
      <c r="F268" s="34">
        <v>1</v>
      </c>
      <c r="G268" s="34">
        <v>1.4</v>
      </c>
      <c r="H268" s="34">
        <v>16</v>
      </c>
      <c r="I268" s="83" t="s">
        <v>108</v>
      </c>
    </row>
    <row r="269" spans="2:10" x14ac:dyDescent="0.3">
      <c r="B269" s="25"/>
      <c r="C269" s="43" t="s">
        <v>42</v>
      </c>
      <c r="D269" s="30">
        <v>150</v>
      </c>
      <c r="E269" s="7">
        <v>0</v>
      </c>
      <c r="F269" s="7">
        <v>0</v>
      </c>
      <c r="G269" s="7">
        <v>17.63</v>
      </c>
      <c r="H269" s="7">
        <v>66.75</v>
      </c>
      <c r="I269" s="7" t="s">
        <v>70</v>
      </c>
    </row>
    <row r="270" spans="2:10" ht="37.5" x14ac:dyDescent="0.3">
      <c r="B270" s="25"/>
      <c r="C270" s="25" t="s">
        <v>60</v>
      </c>
      <c r="D270" s="30">
        <v>20</v>
      </c>
      <c r="E270" s="7">
        <v>1.6</v>
      </c>
      <c r="F270" s="8">
        <v>0.34</v>
      </c>
      <c r="G270" s="7">
        <v>12.6</v>
      </c>
      <c r="H270" s="7">
        <v>62.4</v>
      </c>
      <c r="I270" s="7" t="s">
        <v>102</v>
      </c>
    </row>
    <row r="271" spans="2:10" x14ac:dyDescent="0.3">
      <c r="B271" s="25"/>
      <c r="C271" s="43" t="s">
        <v>61</v>
      </c>
      <c r="D271" s="26">
        <v>25</v>
      </c>
      <c r="E271" s="13">
        <v>2.81</v>
      </c>
      <c r="F271" s="10">
        <v>0.45</v>
      </c>
      <c r="G271" s="13">
        <v>16.059999999999999</v>
      </c>
      <c r="H271" s="35">
        <v>79.25</v>
      </c>
      <c r="I271" s="13" t="s">
        <v>102</v>
      </c>
    </row>
    <row r="272" spans="2:10" ht="37.5" x14ac:dyDescent="0.3">
      <c r="B272" s="28" t="s">
        <v>69</v>
      </c>
      <c r="C272" s="28"/>
      <c r="D272" s="29">
        <f>SUM(D264:D271)</f>
        <v>555</v>
      </c>
      <c r="E272" s="12">
        <f>SUM(E264:E271)</f>
        <v>18.289999999999996</v>
      </c>
      <c r="F272" s="12">
        <f>SUM(F264:F271)</f>
        <v>20.58</v>
      </c>
      <c r="G272" s="12">
        <f>SUM(G264:G271)</f>
        <v>86.6</v>
      </c>
      <c r="H272" s="12">
        <f>SUM(H264:H271)</f>
        <v>604.46</v>
      </c>
      <c r="I272" s="47"/>
    </row>
    <row r="273" spans="2:9" ht="37.5" x14ac:dyDescent="0.3">
      <c r="B273" s="25" t="s">
        <v>21</v>
      </c>
      <c r="C273" s="43"/>
      <c r="D273" s="26"/>
      <c r="E273" s="13"/>
      <c r="F273" s="13"/>
      <c r="G273" s="13"/>
      <c r="H273" s="13"/>
      <c r="I273" s="13"/>
    </row>
    <row r="274" spans="2:9" ht="56.25" x14ac:dyDescent="0.3">
      <c r="B274" s="25"/>
      <c r="C274" s="43" t="s">
        <v>226</v>
      </c>
      <c r="D274" s="26">
        <v>110</v>
      </c>
      <c r="E274" s="13">
        <v>3.63</v>
      </c>
      <c r="F274" s="13">
        <v>9.2200000000000006</v>
      </c>
      <c r="G274" s="13">
        <v>21.15</v>
      </c>
      <c r="H274" s="13">
        <v>182.76</v>
      </c>
      <c r="I274" s="13" t="s">
        <v>102</v>
      </c>
    </row>
    <row r="275" spans="2:9" x14ac:dyDescent="0.3">
      <c r="B275" s="25"/>
      <c r="C275" s="25" t="s">
        <v>46</v>
      </c>
      <c r="D275" s="26">
        <v>50</v>
      </c>
      <c r="E275" s="13">
        <v>5.7</v>
      </c>
      <c r="F275" s="13">
        <v>5.7</v>
      </c>
      <c r="G275" s="13">
        <v>11.7</v>
      </c>
      <c r="H275" s="13">
        <v>123</v>
      </c>
      <c r="I275" s="7" t="s">
        <v>47</v>
      </c>
    </row>
    <row r="276" spans="2:9" x14ac:dyDescent="0.3">
      <c r="B276" s="25"/>
      <c r="C276" s="43" t="s">
        <v>200</v>
      </c>
      <c r="D276" s="30">
        <v>150</v>
      </c>
      <c r="E276" s="23">
        <v>0.04</v>
      </c>
      <c r="F276" s="23">
        <v>0.01</v>
      </c>
      <c r="G276" s="23">
        <v>6.99</v>
      </c>
      <c r="H276" s="23">
        <v>28</v>
      </c>
      <c r="I276" s="23" t="s">
        <v>11</v>
      </c>
    </row>
    <row r="277" spans="2:9" ht="37.5" x14ac:dyDescent="0.3">
      <c r="B277" s="25"/>
      <c r="C277" s="25" t="s">
        <v>60</v>
      </c>
      <c r="D277" s="30">
        <v>20</v>
      </c>
      <c r="E277" s="7">
        <v>1.6</v>
      </c>
      <c r="F277" s="8">
        <v>0.34</v>
      </c>
      <c r="G277" s="7">
        <v>12.6</v>
      </c>
      <c r="H277" s="7">
        <v>62.4</v>
      </c>
      <c r="I277" s="7" t="s">
        <v>102</v>
      </c>
    </row>
    <row r="278" spans="2:9" ht="75" x14ac:dyDescent="0.3">
      <c r="B278" s="28" t="s">
        <v>97</v>
      </c>
      <c r="C278" s="28"/>
      <c r="D278" s="29">
        <f>SUM(D273:D277)</f>
        <v>330</v>
      </c>
      <c r="E278" s="12">
        <f>SUM(E273:E277)</f>
        <v>10.969999999999999</v>
      </c>
      <c r="F278" s="12">
        <f>SUM(F273:F277)</f>
        <v>15.270000000000001</v>
      </c>
      <c r="G278" s="12">
        <f>SUM(G273:G277)</f>
        <v>52.44</v>
      </c>
      <c r="H278" s="12">
        <f>SUM(H273:H277)</f>
        <v>396.15999999999997</v>
      </c>
      <c r="I278" s="7"/>
    </row>
    <row r="279" spans="2:9" x14ac:dyDescent="0.3">
      <c r="B279" s="21"/>
      <c r="C279" s="28" t="s">
        <v>22</v>
      </c>
      <c r="D279" s="54">
        <f>D260+D263+D272+D278</f>
        <v>1385</v>
      </c>
      <c r="E279" s="54">
        <f t="shared" ref="E279:H279" si="7">E260+E263+E272+E278</f>
        <v>36.44</v>
      </c>
      <c r="F279" s="54">
        <f t="shared" si="7"/>
        <v>49.32</v>
      </c>
      <c r="G279" s="54">
        <f t="shared" si="7"/>
        <v>191.88</v>
      </c>
      <c r="H279" s="54">
        <f t="shared" si="7"/>
        <v>1362.29</v>
      </c>
      <c r="I279" s="7"/>
    </row>
    <row r="280" spans="2:9" x14ac:dyDescent="0.3">
      <c r="H280" s="11">
        <f>(H279*100)/1400</f>
        <v>97.306428571428569</v>
      </c>
      <c r="I280" s="1" t="s">
        <v>86</v>
      </c>
    </row>
    <row r="281" spans="2:9" x14ac:dyDescent="0.3">
      <c r="E281" s="27">
        <f>(G37+G63+H89+H117+H144+H170+H198+H225+H252+H280)/10</f>
        <v>98.273642857142846</v>
      </c>
      <c r="F281" s="1" t="s">
        <v>93</v>
      </c>
    </row>
    <row r="283" spans="2:9" ht="221.25" customHeight="1" x14ac:dyDescent="0.3">
      <c r="B283" s="88" t="s">
        <v>228</v>
      </c>
      <c r="C283" s="88"/>
      <c r="D283" s="88"/>
      <c r="E283" s="88"/>
      <c r="F283" s="88"/>
      <c r="G283" s="88"/>
      <c r="H283" s="88"/>
      <c r="I283" s="88"/>
    </row>
  </sheetData>
  <mergeCells count="65">
    <mergeCell ref="I40:I41"/>
    <mergeCell ref="B7:I7"/>
    <mergeCell ref="B8:I8"/>
    <mergeCell ref="B9:I9"/>
    <mergeCell ref="B10:I10"/>
    <mergeCell ref="B11:B12"/>
    <mergeCell ref="C11:C12"/>
    <mergeCell ref="D11:D12"/>
    <mergeCell ref="E11:G11"/>
    <mergeCell ref="H11:H12"/>
    <mergeCell ref="I11:I12"/>
    <mergeCell ref="B40:B41"/>
    <mergeCell ref="C40:C41"/>
    <mergeCell ref="D40:D41"/>
    <mergeCell ref="E40:G40"/>
    <mergeCell ref="H40:H41"/>
    <mergeCell ref="I91:I92"/>
    <mergeCell ref="B65:B66"/>
    <mergeCell ref="C65:C66"/>
    <mergeCell ref="D65:D66"/>
    <mergeCell ref="E65:G65"/>
    <mergeCell ref="H65:H66"/>
    <mergeCell ref="I65:I66"/>
    <mergeCell ref="B91:B92"/>
    <mergeCell ref="C91:C92"/>
    <mergeCell ref="D91:D92"/>
    <mergeCell ref="E91:G91"/>
    <mergeCell ref="H91:H92"/>
    <mergeCell ref="I146:I147"/>
    <mergeCell ref="B120:B121"/>
    <mergeCell ref="C120:C121"/>
    <mergeCell ref="D120:D121"/>
    <mergeCell ref="E120:G120"/>
    <mergeCell ref="H120:H121"/>
    <mergeCell ref="I120:I121"/>
    <mergeCell ref="B146:B147"/>
    <mergeCell ref="C146:C147"/>
    <mergeCell ref="D146:D147"/>
    <mergeCell ref="E146:G146"/>
    <mergeCell ref="H146:H147"/>
    <mergeCell ref="I200:I201"/>
    <mergeCell ref="B173:B174"/>
    <mergeCell ref="C173:C174"/>
    <mergeCell ref="D173:D174"/>
    <mergeCell ref="E173:G173"/>
    <mergeCell ref="H173:H174"/>
    <mergeCell ref="I173:I174"/>
    <mergeCell ref="B200:B201"/>
    <mergeCell ref="C200:C201"/>
    <mergeCell ref="D200:D201"/>
    <mergeCell ref="E200:G200"/>
    <mergeCell ref="H200:H201"/>
    <mergeCell ref="B283:I283"/>
    <mergeCell ref="I254:I255"/>
    <mergeCell ref="B227:B228"/>
    <mergeCell ref="C227:C228"/>
    <mergeCell ref="D227:D228"/>
    <mergeCell ref="E227:G227"/>
    <mergeCell ref="H227:H228"/>
    <mergeCell ref="I227:I228"/>
    <mergeCell ref="B254:B255"/>
    <mergeCell ref="C254:C255"/>
    <mergeCell ref="D254:D255"/>
    <mergeCell ref="E254:G254"/>
    <mergeCell ref="H254:H25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1"/>
  <sheetViews>
    <sheetView tabSelected="1" zoomScale="70" zoomScaleNormal="70" workbookViewId="0">
      <selection activeCell="B1" sqref="B1:B3"/>
    </sheetView>
  </sheetViews>
  <sheetFormatPr defaultRowHeight="18.75" x14ac:dyDescent="0.3"/>
  <cols>
    <col min="1" max="1" width="9.140625" style="1"/>
    <col min="2" max="2" width="18.85546875" style="2" customWidth="1"/>
    <col min="3" max="3" width="30.5703125" style="2" customWidth="1"/>
    <col min="4" max="4" width="11.7109375" style="2" customWidth="1"/>
    <col min="5" max="5" width="11.85546875" style="1" customWidth="1"/>
    <col min="6" max="6" width="10" style="1" customWidth="1"/>
    <col min="7" max="7" width="10.28515625" style="1" customWidth="1"/>
    <col min="8" max="8" width="15.5703125" style="1" customWidth="1"/>
    <col min="9" max="9" width="15.140625" style="1" bestFit="1" customWidth="1"/>
    <col min="10" max="16" width="9.140625" style="1"/>
    <col min="17" max="17" width="11.5703125" style="1" customWidth="1"/>
    <col min="18" max="18" width="4.28515625" style="1" customWidth="1"/>
    <col min="19" max="19" width="14.85546875" style="1" customWidth="1"/>
    <col min="20" max="16384" width="9.140625" style="1"/>
  </cols>
  <sheetData>
    <row r="1" spans="2:9" x14ac:dyDescent="0.3">
      <c r="B1" s="2" t="s">
        <v>189</v>
      </c>
      <c r="F1" s="1" t="s">
        <v>171</v>
      </c>
    </row>
    <row r="2" spans="2:9" ht="37.5" x14ac:dyDescent="0.3">
      <c r="B2" s="2" t="s">
        <v>190</v>
      </c>
      <c r="F2" s="1" t="s">
        <v>172</v>
      </c>
    </row>
    <row r="3" spans="2:9" x14ac:dyDescent="0.3">
      <c r="B3" s="2" t="s">
        <v>173</v>
      </c>
      <c r="F3" s="1" t="s">
        <v>174</v>
      </c>
    </row>
    <row r="4" spans="2:9" x14ac:dyDescent="0.3">
      <c r="F4" s="1" t="s">
        <v>173</v>
      </c>
    </row>
    <row r="7" spans="2:9" x14ac:dyDescent="0.3">
      <c r="B7" s="92" t="s">
        <v>176</v>
      </c>
      <c r="C7" s="92"/>
      <c r="D7" s="92"/>
      <c r="E7" s="92"/>
      <c r="F7" s="92"/>
      <c r="G7" s="92"/>
      <c r="H7" s="92"/>
      <c r="I7" s="92"/>
    </row>
    <row r="8" spans="2:9" x14ac:dyDescent="0.3">
      <c r="B8" s="92" t="s">
        <v>188</v>
      </c>
      <c r="C8" s="92"/>
      <c r="D8" s="92"/>
      <c r="E8" s="92"/>
      <c r="F8" s="92"/>
      <c r="G8" s="92"/>
      <c r="H8" s="92"/>
      <c r="I8" s="92"/>
    </row>
    <row r="9" spans="2:9" x14ac:dyDescent="0.3">
      <c r="B9" s="92" t="s">
        <v>165</v>
      </c>
      <c r="C9" s="92"/>
      <c r="D9" s="92"/>
      <c r="E9" s="92"/>
      <c r="F9" s="92"/>
      <c r="G9" s="92"/>
      <c r="H9" s="92"/>
      <c r="I9" s="92"/>
    </row>
    <row r="10" spans="2:9" x14ac:dyDescent="0.3">
      <c r="B10" s="92" t="s">
        <v>59</v>
      </c>
      <c r="C10" s="92"/>
      <c r="D10" s="92"/>
      <c r="E10" s="92"/>
      <c r="F10" s="92"/>
      <c r="G10" s="92"/>
      <c r="H10" s="92"/>
      <c r="I10" s="92"/>
    </row>
    <row r="11" spans="2:9" x14ac:dyDescent="0.3">
      <c r="B11" s="93" t="s">
        <v>0</v>
      </c>
      <c r="C11" s="93" t="s">
        <v>1</v>
      </c>
      <c r="D11" s="94" t="s">
        <v>2</v>
      </c>
      <c r="E11" s="95" t="s">
        <v>3</v>
      </c>
      <c r="F11" s="95"/>
      <c r="G11" s="95"/>
      <c r="H11" s="94" t="s">
        <v>4</v>
      </c>
      <c r="I11" s="94" t="s">
        <v>5</v>
      </c>
    </row>
    <row r="12" spans="2:9" ht="48.75" customHeight="1" x14ac:dyDescent="0.3">
      <c r="B12" s="93"/>
      <c r="C12" s="93"/>
      <c r="D12" s="94"/>
      <c r="E12" s="46" t="s">
        <v>6</v>
      </c>
      <c r="F12" s="46" t="s">
        <v>7</v>
      </c>
      <c r="G12" s="46" t="s">
        <v>8</v>
      </c>
      <c r="H12" s="94"/>
      <c r="I12" s="94"/>
    </row>
    <row r="13" spans="2:9" ht="37.5" x14ac:dyDescent="0.3">
      <c r="B13" s="25" t="s">
        <v>66</v>
      </c>
      <c r="C13" s="25"/>
      <c r="D13" s="30"/>
      <c r="E13" s="47"/>
      <c r="F13" s="47"/>
      <c r="G13" s="47"/>
      <c r="H13" s="47"/>
      <c r="I13" s="7"/>
    </row>
    <row r="14" spans="2:9" ht="56.25" x14ac:dyDescent="0.3">
      <c r="B14" s="25" t="s">
        <v>9</v>
      </c>
      <c r="C14" s="25" t="s">
        <v>192</v>
      </c>
      <c r="D14" s="30">
        <v>165</v>
      </c>
      <c r="E14" s="7">
        <v>4.8099999999999996</v>
      </c>
      <c r="F14" s="7">
        <v>5.01</v>
      </c>
      <c r="G14" s="7">
        <v>26.6</v>
      </c>
      <c r="H14" s="7">
        <v>171.18</v>
      </c>
      <c r="I14" s="7" t="s">
        <v>117</v>
      </c>
    </row>
    <row r="15" spans="2:9" x14ac:dyDescent="0.3">
      <c r="B15" s="25"/>
      <c r="C15" s="43" t="s">
        <v>10</v>
      </c>
      <c r="D15" s="30">
        <v>200</v>
      </c>
      <c r="E15" s="22">
        <v>7.0000000000000007E-2</v>
      </c>
      <c r="F15" s="22">
        <v>0.04</v>
      </c>
      <c r="G15" s="22">
        <v>11.1</v>
      </c>
      <c r="H15" s="22">
        <v>44.4</v>
      </c>
      <c r="I15" s="22" t="s">
        <v>11</v>
      </c>
    </row>
    <row r="16" spans="2:9" ht="37.5" x14ac:dyDescent="0.3">
      <c r="B16" s="25"/>
      <c r="C16" s="43" t="s">
        <v>186</v>
      </c>
      <c r="D16" s="30">
        <v>35</v>
      </c>
      <c r="E16" s="23">
        <v>2.14</v>
      </c>
      <c r="F16" s="23">
        <v>6.6</v>
      </c>
      <c r="G16" s="23">
        <v>12.79</v>
      </c>
      <c r="H16" s="23">
        <v>119</v>
      </c>
      <c r="I16" s="23" t="s">
        <v>187</v>
      </c>
    </row>
    <row r="17" spans="2:18" x14ac:dyDescent="0.3">
      <c r="B17" s="25"/>
      <c r="C17" s="25"/>
      <c r="D17" s="30"/>
      <c r="E17" s="7"/>
      <c r="F17" s="7"/>
      <c r="G17" s="7"/>
      <c r="H17" s="7"/>
      <c r="I17" s="7"/>
    </row>
    <row r="18" spans="2:18" ht="37.5" x14ac:dyDescent="0.3">
      <c r="B18" s="28" t="s">
        <v>67</v>
      </c>
      <c r="C18" s="28"/>
      <c r="D18" s="29">
        <f>SUM(D14:D17)</f>
        <v>400</v>
      </c>
      <c r="E18" s="12">
        <f>SUM(E14:E17)</f>
        <v>7.02</v>
      </c>
      <c r="F18" s="12">
        <f>SUM(F14:F17)</f>
        <v>11.649999999999999</v>
      </c>
      <c r="G18" s="12">
        <f>SUM(G14:G17)</f>
        <v>50.49</v>
      </c>
      <c r="H18" s="12">
        <f>H14+H15+H16+H17</f>
        <v>334.58000000000004</v>
      </c>
      <c r="I18" s="48"/>
    </row>
    <row r="19" spans="2:18" ht="37.5" x14ac:dyDescent="0.3">
      <c r="B19" s="25" t="s">
        <v>14</v>
      </c>
      <c r="C19" s="43" t="s">
        <v>15</v>
      </c>
      <c r="D19" s="26">
        <v>100</v>
      </c>
      <c r="E19" s="13">
        <v>0.75</v>
      </c>
      <c r="F19" s="13">
        <v>0</v>
      </c>
      <c r="G19" s="13">
        <v>10.050000000000001</v>
      </c>
      <c r="H19" s="13">
        <v>42.7</v>
      </c>
      <c r="I19" s="13" t="s">
        <v>16</v>
      </c>
    </row>
    <row r="20" spans="2:18" x14ac:dyDescent="0.3">
      <c r="B20" s="25"/>
      <c r="C20" s="43" t="s">
        <v>180</v>
      </c>
      <c r="D20" s="26">
        <v>14</v>
      </c>
      <c r="E20" s="13">
        <v>1.03</v>
      </c>
      <c r="F20" s="13">
        <v>1.54</v>
      </c>
      <c r="G20" s="13">
        <v>9.9</v>
      </c>
      <c r="H20" s="13">
        <v>57.5</v>
      </c>
      <c r="I20" s="13"/>
    </row>
    <row r="21" spans="2:18" ht="56.25" x14ac:dyDescent="0.3">
      <c r="B21" s="28" t="s">
        <v>68</v>
      </c>
      <c r="C21" s="28"/>
      <c r="D21" s="29">
        <f>D19+D20</f>
        <v>114</v>
      </c>
      <c r="E21" s="29">
        <f t="shared" ref="E21:G21" si="0">E19+E20</f>
        <v>1.78</v>
      </c>
      <c r="F21" s="29">
        <f t="shared" si="0"/>
        <v>1.54</v>
      </c>
      <c r="G21" s="29">
        <f t="shared" si="0"/>
        <v>19.950000000000003</v>
      </c>
      <c r="H21" s="12">
        <f>H19+H20</f>
        <v>100.2</v>
      </c>
      <c r="I21" s="13"/>
    </row>
    <row r="22" spans="2:18" ht="37.5" x14ac:dyDescent="0.3">
      <c r="B22" s="25" t="s">
        <v>17</v>
      </c>
      <c r="C22" s="25" t="s">
        <v>149</v>
      </c>
      <c r="D22" s="26">
        <v>50</v>
      </c>
      <c r="E22" s="13">
        <v>0.41</v>
      </c>
      <c r="F22" s="13">
        <v>2.6</v>
      </c>
      <c r="G22" s="13">
        <v>3.9</v>
      </c>
      <c r="H22" s="13">
        <v>40.9</v>
      </c>
      <c r="I22" s="13" t="s">
        <v>104</v>
      </c>
    </row>
    <row r="23" spans="2:18" ht="75" x14ac:dyDescent="0.3">
      <c r="B23" s="25"/>
      <c r="C23" s="43" t="s">
        <v>141</v>
      </c>
      <c r="D23" s="26">
        <v>200</v>
      </c>
      <c r="E23" s="13">
        <v>1.34</v>
      </c>
      <c r="F23" s="13">
        <v>3.96</v>
      </c>
      <c r="G23" s="13">
        <v>90.1</v>
      </c>
      <c r="H23" s="13">
        <v>76.36</v>
      </c>
      <c r="I23" s="13" t="s">
        <v>101</v>
      </c>
    </row>
    <row r="24" spans="2:18" ht="37.5" x14ac:dyDescent="0.3">
      <c r="B24" s="25"/>
      <c r="C24" s="43" t="s">
        <v>193</v>
      </c>
      <c r="D24" s="26">
        <v>70</v>
      </c>
      <c r="E24" s="13">
        <v>10.1</v>
      </c>
      <c r="F24" s="13">
        <v>8.4</v>
      </c>
      <c r="G24" s="13">
        <v>8.9600000000000009</v>
      </c>
      <c r="H24" s="13">
        <v>152.6</v>
      </c>
      <c r="I24" s="13" t="s">
        <v>194</v>
      </c>
    </row>
    <row r="25" spans="2:18" x14ac:dyDescent="0.3">
      <c r="B25" s="25"/>
      <c r="C25" s="43" t="s">
        <v>195</v>
      </c>
      <c r="D25" s="26">
        <v>30</v>
      </c>
      <c r="E25" s="13">
        <v>0.3</v>
      </c>
      <c r="F25" s="13">
        <v>1.35</v>
      </c>
      <c r="G25" s="13">
        <v>1.8</v>
      </c>
      <c r="H25" s="13">
        <v>20.25</v>
      </c>
      <c r="I25" s="13" t="s">
        <v>196</v>
      </c>
    </row>
    <row r="26" spans="2:18" ht="37.5" x14ac:dyDescent="0.3">
      <c r="B26" s="25"/>
      <c r="C26" s="43" t="s">
        <v>18</v>
      </c>
      <c r="D26" s="26">
        <v>130</v>
      </c>
      <c r="E26" s="13">
        <v>4.8</v>
      </c>
      <c r="F26" s="13">
        <v>3.9</v>
      </c>
      <c r="G26" s="13">
        <v>22.9</v>
      </c>
      <c r="H26" s="13">
        <v>145.9</v>
      </c>
      <c r="I26" s="13" t="s">
        <v>19</v>
      </c>
    </row>
    <row r="27" spans="2:18" x14ac:dyDescent="0.3">
      <c r="B27" s="25"/>
      <c r="C27" s="43" t="s">
        <v>42</v>
      </c>
      <c r="D27" s="30">
        <v>180</v>
      </c>
      <c r="E27" s="7">
        <v>0</v>
      </c>
      <c r="F27" s="7">
        <v>0</v>
      </c>
      <c r="G27" s="7">
        <v>21.15</v>
      </c>
      <c r="H27" s="7">
        <v>80.099999999999994</v>
      </c>
      <c r="I27" s="7" t="s">
        <v>70</v>
      </c>
    </row>
    <row r="28" spans="2:18" ht="33.75" customHeight="1" x14ac:dyDescent="0.3">
      <c r="B28" s="25"/>
      <c r="C28" s="25" t="s">
        <v>60</v>
      </c>
      <c r="D28" s="30">
        <v>25</v>
      </c>
      <c r="E28" s="7">
        <v>2</v>
      </c>
      <c r="F28" s="7">
        <v>0.42</v>
      </c>
      <c r="G28" s="7">
        <v>15.75</v>
      </c>
      <c r="H28" s="7">
        <v>78</v>
      </c>
      <c r="I28" s="7" t="s">
        <v>12</v>
      </c>
    </row>
    <row r="29" spans="2:18" x14ac:dyDescent="0.3">
      <c r="B29" s="25"/>
      <c r="C29" s="43" t="s">
        <v>61</v>
      </c>
      <c r="D29" s="26">
        <v>30</v>
      </c>
      <c r="E29" s="13">
        <v>3.3</v>
      </c>
      <c r="F29" s="13">
        <v>0.54</v>
      </c>
      <c r="G29" s="13">
        <v>19.2</v>
      </c>
      <c r="H29" s="13">
        <v>95.1</v>
      </c>
      <c r="I29" s="13" t="s">
        <v>12</v>
      </c>
    </row>
    <row r="30" spans="2:18" x14ac:dyDescent="0.3">
      <c r="B30" s="28" t="s">
        <v>69</v>
      </c>
      <c r="C30" s="28"/>
      <c r="D30" s="29">
        <f>SUM(D22:D29)</f>
        <v>715</v>
      </c>
      <c r="E30" s="12">
        <f>SUM(E22:E29)</f>
        <v>22.25</v>
      </c>
      <c r="F30" s="12">
        <f>SUM(F22:F29)</f>
        <v>21.17</v>
      </c>
      <c r="G30" s="12">
        <f>SUM(G22:G29)</f>
        <v>183.76</v>
      </c>
      <c r="H30" s="12">
        <f>SUM(H22:H29)</f>
        <v>689.21</v>
      </c>
      <c r="I30" s="49"/>
      <c r="R30" s="87"/>
    </row>
    <row r="31" spans="2:18" x14ac:dyDescent="0.3">
      <c r="B31" s="25"/>
      <c r="C31" s="28"/>
      <c r="D31" s="29"/>
      <c r="E31" s="12"/>
      <c r="F31" s="12"/>
      <c r="G31" s="12"/>
      <c r="H31" s="12"/>
      <c r="I31" s="49"/>
      <c r="Q31" s="1" t="s">
        <v>31</v>
      </c>
    </row>
    <row r="32" spans="2:18" s="14" customFormat="1" ht="40.5" x14ac:dyDescent="0.3">
      <c r="B32" s="50" t="s">
        <v>21</v>
      </c>
      <c r="C32" s="51" t="s">
        <v>152</v>
      </c>
      <c r="D32" s="52">
        <v>154</v>
      </c>
      <c r="E32" s="53">
        <v>5.6</v>
      </c>
      <c r="F32" s="53">
        <v>6.6</v>
      </c>
      <c r="G32" s="53">
        <v>26.4</v>
      </c>
      <c r="H32" s="53">
        <v>187</v>
      </c>
      <c r="I32" s="53" t="s">
        <v>51</v>
      </c>
    </row>
    <row r="33" spans="2:9" s="14" customFormat="1" x14ac:dyDescent="0.3">
      <c r="B33" s="50"/>
      <c r="C33" s="43" t="s">
        <v>38</v>
      </c>
      <c r="D33" s="30">
        <v>100</v>
      </c>
      <c r="E33" s="7">
        <v>1.5</v>
      </c>
      <c r="F33" s="8">
        <v>0.5</v>
      </c>
      <c r="G33" s="7">
        <v>21</v>
      </c>
      <c r="H33" s="7">
        <v>95</v>
      </c>
      <c r="I33" s="7" t="s">
        <v>39</v>
      </c>
    </row>
    <row r="34" spans="2:9" x14ac:dyDescent="0.3">
      <c r="B34" s="25"/>
      <c r="C34" s="43" t="s">
        <v>10</v>
      </c>
      <c r="D34" s="30">
        <v>200</v>
      </c>
      <c r="E34" s="23">
        <v>7.0000000000000007E-2</v>
      </c>
      <c r="F34" s="23">
        <v>0.04</v>
      </c>
      <c r="G34" s="23">
        <v>11.1</v>
      </c>
      <c r="H34" s="23">
        <v>44.4</v>
      </c>
      <c r="I34" s="23" t="s">
        <v>11</v>
      </c>
    </row>
    <row r="35" spans="2:9" ht="33.75" customHeight="1" x14ac:dyDescent="0.3">
      <c r="B35" s="25"/>
      <c r="C35" s="25" t="s">
        <v>60</v>
      </c>
      <c r="D35" s="30">
        <v>25</v>
      </c>
      <c r="E35" s="7">
        <v>2</v>
      </c>
      <c r="F35" s="7">
        <v>0.42</v>
      </c>
      <c r="G35" s="7">
        <v>15.75</v>
      </c>
      <c r="H35" s="7">
        <v>78</v>
      </c>
      <c r="I35" s="7" t="s">
        <v>12</v>
      </c>
    </row>
    <row r="36" spans="2:9" ht="56.25" x14ac:dyDescent="0.3">
      <c r="B36" s="28" t="s">
        <v>96</v>
      </c>
      <c r="C36" s="28"/>
      <c r="D36" s="54">
        <f>SUM(D32:D35)</f>
        <v>479</v>
      </c>
      <c r="E36" s="55">
        <f>SUM(E32:E35)</f>
        <v>9.17</v>
      </c>
      <c r="F36" s="55">
        <f>SUM(F32:F35)</f>
        <v>7.56</v>
      </c>
      <c r="G36" s="55">
        <f>SUM(G32:G35)</f>
        <v>74.25</v>
      </c>
      <c r="H36" s="55">
        <f>SUM(H32:H35)</f>
        <v>404.4</v>
      </c>
      <c r="I36" s="7"/>
    </row>
    <row r="37" spans="2:9" x14ac:dyDescent="0.3">
      <c r="B37" s="25"/>
      <c r="C37" s="28" t="s">
        <v>22</v>
      </c>
      <c r="D37" s="54">
        <f>D36+D30+D21+D18</f>
        <v>1708</v>
      </c>
      <c r="E37" s="54">
        <f>E36+E30+E21+E18</f>
        <v>40.22</v>
      </c>
      <c r="F37" s="54">
        <f>F36+F30+F21+F18</f>
        <v>41.92</v>
      </c>
      <c r="G37" s="54">
        <f>G36+G30+G21+G18</f>
        <v>328.45</v>
      </c>
      <c r="H37" s="54">
        <f>H18+H21+H30+H36</f>
        <v>1528.3899999999999</v>
      </c>
      <c r="I37" s="49"/>
    </row>
    <row r="38" spans="2:9" x14ac:dyDescent="0.3">
      <c r="B38" s="21"/>
      <c r="C38" s="21"/>
      <c r="D38" s="21"/>
      <c r="E38" s="42"/>
      <c r="F38" s="42"/>
      <c r="G38" s="56">
        <f>(H37*100)/1800</f>
        <v>84.910555555555561</v>
      </c>
      <c r="H38" s="42" t="s">
        <v>62</v>
      </c>
      <c r="I38" s="42"/>
    </row>
    <row r="39" spans="2:9" x14ac:dyDescent="0.3">
      <c r="B39" s="21"/>
      <c r="C39" s="21"/>
      <c r="D39" s="21"/>
      <c r="E39" s="42"/>
      <c r="F39" s="42"/>
      <c r="G39" s="42"/>
      <c r="H39" s="42"/>
      <c r="I39" s="42"/>
    </row>
    <row r="40" spans="2:9" x14ac:dyDescent="0.3">
      <c r="B40" s="21"/>
      <c r="C40" s="21"/>
      <c r="D40" s="21"/>
      <c r="E40" s="42"/>
      <c r="F40" s="42"/>
      <c r="G40" s="42"/>
      <c r="H40" s="42"/>
      <c r="I40" s="42"/>
    </row>
    <row r="41" spans="2:9" x14ac:dyDescent="0.3">
      <c r="B41" s="90" t="s">
        <v>0</v>
      </c>
      <c r="C41" s="90" t="s">
        <v>1</v>
      </c>
      <c r="D41" s="89" t="s">
        <v>2</v>
      </c>
      <c r="E41" s="91" t="s">
        <v>3</v>
      </c>
      <c r="F41" s="91"/>
      <c r="G41" s="91"/>
      <c r="H41" s="89" t="s">
        <v>4</v>
      </c>
      <c r="I41" s="89" t="s">
        <v>5</v>
      </c>
    </row>
    <row r="42" spans="2:9" ht="31.5" customHeight="1" x14ac:dyDescent="0.3">
      <c r="B42" s="90"/>
      <c r="C42" s="90"/>
      <c r="D42" s="89"/>
      <c r="E42" s="47" t="s">
        <v>6</v>
      </c>
      <c r="F42" s="47" t="s">
        <v>7</v>
      </c>
      <c r="G42" s="47" t="s">
        <v>8</v>
      </c>
      <c r="H42" s="89"/>
      <c r="I42" s="89"/>
    </row>
    <row r="43" spans="2:9" x14ac:dyDescent="0.3">
      <c r="B43" s="25" t="s">
        <v>23</v>
      </c>
      <c r="C43" s="25"/>
      <c r="D43" s="30"/>
      <c r="E43" s="7"/>
      <c r="F43" s="8"/>
      <c r="G43" s="8"/>
      <c r="H43" s="8"/>
      <c r="I43" s="7"/>
    </row>
    <row r="44" spans="2:9" ht="37.5" x14ac:dyDescent="0.3">
      <c r="B44" s="25" t="s">
        <v>9</v>
      </c>
      <c r="C44" s="25" t="s">
        <v>198</v>
      </c>
      <c r="D44" s="26">
        <v>165</v>
      </c>
      <c r="E44" s="7">
        <v>3.8</v>
      </c>
      <c r="F44" s="45">
        <v>5.57</v>
      </c>
      <c r="G44" s="7">
        <v>17.829999999999998</v>
      </c>
      <c r="H44" s="7">
        <v>158.81</v>
      </c>
      <c r="I44" s="7" t="s">
        <v>199</v>
      </c>
    </row>
    <row r="45" spans="2:9" x14ac:dyDescent="0.3">
      <c r="B45" s="25"/>
      <c r="C45" s="25" t="s">
        <v>10</v>
      </c>
      <c r="D45" s="26">
        <v>200</v>
      </c>
      <c r="E45" s="7">
        <v>7.0000000000000007E-2</v>
      </c>
      <c r="F45" s="8">
        <v>0.04</v>
      </c>
      <c r="G45" s="7">
        <v>11.1</v>
      </c>
      <c r="H45" s="7">
        <v>44.4</v>
      </c>
      <c r="I45" s="7" t="s">
        <v>11</v>
      </c>
    </row>
    <row r="46" spans="2:9" x14ac:dyDescent="0.3">
      <c r="B46" s="25"/>
      <c r="C46" s="43" t="s">
        <v>201</v>
      </c>
      <c r="D46" s="30">
        <v>30</v>
      </c>
      <c r="E46" s="37">
        <v>3.36</v>
      </c>
      <c r="F46" s="37">
        <v>1.29</v>
      </c>
      <c r="G46" s="37">
        <v>19.739999999999998</v>
      </c>
      <c r="H46" s="37">
        <v>104.1</v>
      </c>
      <c r="I46" s="37" t="s">
        <v>102</v>
      </c>
    </row>
    <row r="47" spans="2:9" x14ac:dyDescent="0.3">
      <c r="B47" s="25"/>
      <c r="C47" s="43" t="s">
        <v>26</v>
      </c>
      <c r="D47" s="30">
        <v>10</v>
      </c>
      <c r="E47" s="7">
        <v>2.63</v>
      </c>
      <c r="F47" s="8">
        <v>2.66</v>
      </c>
      <c r="G47" s="7">
        <v>0</v>
      </c>
      <c r="H47" s="7">
        <v>34</v>
      </c>
      <c r="I47" s="7" t="s">
        <v>103</v>
      </c>
    </row>
    <row r="48" spans="2:9" ht="37.5" x14ac:dyDescent="0.3">
      <c r="B48" s="28" t="s">
        <v>67</v>
      </c>
      <c r="C48" s="28"/>
      <c r="D48" s="29">
        <f>SUM(D44:D47)</f>
        <v>405</v>
      </c>
      <c r="E48" s="12">
        <f>SUM(E44:E47)</f>
        <v>9.86</v>
      </c>
      <c r="F48" s="9">
        <f>SUM(F44:F47)</f>
        <v>9.56</v>
      </c>
      <c r="G48" s="12">
        <f>SUM(G44:G47)</f>
        <v>48.67</v>
      </c>
      <c r="H48" s="12">
        <f>SUM(H44:H47)</f>
        <v>341.31</v>
      </c>
      <c r="I48" s="48"/>
    </row>
    <row r="49" spans="1:9" ht="37.5" x14ac:dyDescent="0.3">
      <c r="B49" s="25"/>
      <c r="C49" s="25" t="s">
        <v>183</v>
      </c>
      <c r="D49" s="26">
        <v>150</v>
      </c>
      <c r="E49" s="13">
        <v>4.4000000000000004</v>
      </c>
      <c r="F49" s="10">
        <v>3.8</v>
      </c>
      <c r="G49" s="13">
        <v>6</v>
      </c>
      <c r="H49" s="13">
        <v>75</v>
      </c>
      <c r="I49" s="7" t="s">
        <v>118</v>
      </c>
    </row>
    <row r="50" spans="1:9" ht="56.25" x14ac:dyDescent="0.3">
      <c r="B50" s="28" t="s">
        <v>68</v>
      </c>
      <c r="C50" s="28"/>
      <c r="D50" s="29">
        <f>SUM(D49)</f>
        <v>150</v>
      </c>
      <c r="E50" s="12">
        <f>SUM(E49)</f>
        <v>4.4000000000000004</v>
      </c>
      <c r="F50" s="9">
        <f>SUM(F49)</f>
        <v>3.8</v>
      </c>
      <c r="G50" s="12">
        <f>SUM(G49)</f>
        <v>6</v>
      </c>
      <c r="H50" s="12">
        <f>SUM(H49)</f>
        <v>75</v>
      </c>
      <c r="I50" s="7"/>
    </row>
    <row r="51" spans="1:9" s="32" customFormat="1" ht="37.5" x14ac:dyDescent="0.3">
      <c r="B51" s="57" t="s">
        <v>17</v>
      </c>
      <c r="C51" s="25" t="s">
        <v>64</v>
      </c>
      <c r="D51" s="30">
        <v>50</v>
      </c>
      <c r="E51" s="7">
        <v>0.33</v>
      </c>
      <c r="F51" s="7">
        <v>2.5299999999999998</v>
      </c>
      <c r="G51" s="7">
        <v>4.5199999999999996</v>
      </c>
      <c r="H51" s="7">
        <v>43.7</v>
      </c>
      <c r="I51" s="7" t="s">
        <v>65</v>
      </c>
    </row>
    <row r="52" spans="1:9" x14ac:dyDescent="0.3">
      <c r="B52" s="25"/>
      <c r="C52" s="58" t="s">
        <v>113</v>
      </c>
      <c r="D52" s="26">
        <v>200</v>
      </c>
      <c r="E52" s="13">
        <v>2.1</v>
      </c>
      <c r="F52" s="10">
        <v>3.4</v>
      </c>
      <c r="G52" s="13">
        <v>9.3000000000000007</v>
      </c>
      <c r="H52" s="35">
        <v>77</v>
      </c>
      <c r="I52" s="13" t="s">
        <v>112</v>
      </c>
    </row>
    <row r="53" spans="1:9" x14ac:dyDescent="0.3">
      <c r="B53" s="25"/>
      <c r="C53" s="58" t="s">
        <v>37</v>
      </c>
      <c r="D53" s="26">
        <v>160</v>
      </c>
      <c r="E53" s="13">
        <v>15.14</v>
      </c>
      <c r="F53" s="10">
        <v>19.63</v>
      </c>
      <c r="G53" s="13">
        <v>25.28</v>
      </c>
      <c r="H53" s="35">
        <v>341.3</v>
      </c>
      <c r="I53" s="13" t="s">
        <v>114</v>
      </c>
    </row>
    <row r="54" spans="1:9" ht="37.5" x14ac:dyDescent="0.3">
      <c r="A54" s="1" t="s">
        <v>88</v>
      </c>
      <c r="B54" s="25"/>
      <c r="C54" s="43" t="s">
        <v>20</v>
      </c>
      <c r="D54" s="26">
        <v>180</v>
      </c>
      <c r="E54" s="13">
        <v>0.4</v>
      </c>
      <c r="F54" s="13">
        <v>1.7999999999999999E-2</v>
      </c>
      <c r="G54" s="13">
        <v>25</v>
      </c>
      <c r="H54" s="13">
        <v>101.7</v>
      </c>
      <c r="I54" s="13" t="s">
        <v>28</v>
      </c>
    </row>
    <row r="55" spans="1:9" ht="33.75" customHeight="1" x14ac:dyDescent="0.3">
      <c r="B55" s="25"/>
      <c r="C55" s="25" t="s">
        <v>60</v>
      </c>
      <c r="D55" s="30">
        <v>25</v>
      </c>
      <c r="E55" s="7">
        <v>2</v>
      </c>
      <c r="F55" s="7">
        <v>0.42</v>
      </c>
      <c r="G55" s="7">
        <v>15.75</v>
      </c>
      <c r="H55" s="7">
        <v>78</v>
      </c>
      <c r="I55" s="7" t="s">
        <v>12</v>
      </c>
    </row>
    <row r="56" spans="1:9" x14ac:dyDescent="0.3">
      <c r="B56" s="25"/>
      <c r="C56" s="43" t="s">
        <v>61</v>
      </c>
      <c r="D56" s="26">
        <v>30</v>
      </c>
      <c r="E56" s="13">
        <v>3.3</v>
      </c>
      <c r="F56" s="13">
        <v>0.54</v>
      </c>
      <c r="G56" s="13">
        <v>19.2</v>
      </c>
      <c r="H56" s="13">
        <v>95.1</v>
      </c>
      <c r="I56" s="13" t="s">
        <v>12</v>
      </c>
    </row>
    <row r="57" spans="1:9" x14ac:dyDescent="0.3">
      <c r="B57" s="25"/>
      <c r="C57" s="28" t="s">
        <v>13</v>
      </c>
      <c r="D57" s="29">
        <f>SUM(D51:D56)</f>
        <v>645</v>
      </c>
      <c r="E57" s="12">
        <f>SUM(E51:E56)</f>
        <v>23.27</v>
      </c>
      <c r="F57" s="9">
        <f>SUM(F51:F56)</f>
        <v>26.538</v>
      </c>
      <c r="G57" s="12">
        <f>SUM(G51:G56)</f>
        <v>99.05</v>
      </c>
      <c r="H57" s="12">
        <f>SUM(H51:H56)</f>
        <v>736.80000000000007</v>
      </c>
      <c r="I57" s="55"/>
    </row>
    <row r="58" spans="1:9" s="14" customFormat="1" ht="37.5" x14ac:dyDescent="0.3">
      <c r="B58" s="50" t="s">
        <v>21</v>
      </c>
      <c r="C58" s="50" t="s">
        <v>153</v>
      </c>
      <c r="D58" s="59">
        <v>150</v>
      </c>
      <c r="E58" s="60">
        <v>13.27</v>
      </c>
      <c r="F58" s="61">
        <v>23.75</v>
      </c>
      <c r="G58" s="60">
        <v>2.65</v>
      </c>
      <c r="H58" s="60">
        <v>277.05</v>
      </c>
      <c r="I58" s="60" t="s">
        <v>119</v>
      </c>
    </row>
    <row r="59" spans="1:9" s="14" customFormat="1" ht="20.25" x14ac:dyDescent="0.3">
      <c r="B59" s="50"/>
      <c r="C59" s="50" t="s">
        <v>177</v>
      </c>
      <c r="D59" s="59">
        <v>15</v>
      </c>
      <c r="E59" s="60">
        <v>0.45</v>
      </c>
      <c r="F59" s="61">
        <v>0</v>
      </c>
      <c r="G59" s="60">
        <v>0.9</v>
      </c>
      <c r="H59" s="60">
        <v>5.25</v>
      </c>
      <c r="I59" s="60"/>
    </row>
    <row r="60" spans="1:9" ht="33.75" customHeight="1" x14ac:dyDescent="0.3">
      <c r="B60" s="25"/>
      <c r="C60" s="25" t="s">
        <v>60</v>
      </c>
      <c r="D60" s="30">
        <v>30</v>
      </c>
      <c r="E60" s="7">
        <v>2.4</v>
      </c>
      <c r="F60" s="7">
        <v>0.5</v>
      </c>
      <c r="G60" s="7">
        <v>18.899999999999999</v>
      </c>
      <c r="H60" s="7">
        <v>93.6</v>
      </c>
      <c r="I60" s="7" t="s">
        <v>12</v>
      </c>
    </row>
    <row r="61" spans="1:9" x14ac:dyDescent="0.3">
      <c r="B61" s="25"/>
      <c r="C61" s="43" t="s">
        <v>10</v>
      </c>
      <c r="D61" s="30">
        <v>200</v>
      </c>
      <c r="E61" s="22">
        <v>7.0000000000000007E-2</v>
      </c>
      <c r="F61" s="22">
        <v>0.04</v>
      </c>
      <c r="G61" s="22">
        <v>11.1</v>
      </c>
      <c r="H61" s="22">
        <v>44.4</v>
      </c>
      <c r="I61" s="7" t="s">
        <v>43</v>
      </c>
    </row>
    <row r="62" spans="1:9" ht="56.25" x14ac:dyDescent="0.3">
      <c r="B62" s="28" t="s">
        <v>96</v>
      </c>
      <c r="C62" s="28"/>
      <c r="D62" s="29">
        <f>SUM(D58:D61)</f>
        <v>395</v>
      </c>
      <c r="E62" s="12">
        <f>SUM(E58:E61)</f>
        <v>16.189999999999998</v>
      </c>
      <c r="F62" s="9">
        <f>SUM(F58:F61)</f>
        <v>24.29</v>
      </c>
      <c r="G62" s="12">
        <f>SUM(G58:G61)</f>
        <v>33.549999999999997</v>
      </c>
      <c r="H62" s="12">
        <f>SUM(H58:H61)</f>
        <v>420.29999999999995</v>
      </c>
      <c r="I62" s="13"/>
    </row>
    <row r="63" spans="1:9" x14ac:dyDescent="0.3">
      <c r="B63" s="25"/>
      <c r="C63" s="28"/>
      <c r="D63" s="54">
        <f>D62+D57+D50+D48</f>
        <v>1595</v>
      </c>
      <c r="E63" s="55">
        <f>E62+E57+E50+E48</f>
        <v>53.719999999999992</v>
      </c>
      <c r="F63" s="62">
        <f>F62+F57+F50+F48</f>
        <v>64.188000000000002</v>
      </c>
      <c r="G63" s="55">
        <f>G62+G57+G50+G48</f>
        <v>187.26999999999998</v>
      </c>
      <c r="H63" s="55">
        <f>H62+H57+H50+H48</f>
        <v>1573.4099999999999</v>
      </c>
      <c r="I63" s="63"/>
    </row>
    <row r="64" spans="1:9" x14ac:dyDescent="0.3">
      <c r="B64" s="21"/>
      <c r="C64" s="21"/>
      <c r="D64" s="21"/>
      <c r="E64" s="42"/>
      <c r="F64" s="42"/>
      <c r="G64" s="64">
        <f>(H63*100)/1800</f>
        <v>87.411666666666662</v>
      </c>
      <c r="H64" s="42" t="s">
        <v>62</v>
      </c>
      <c r="I64" s="42"/>
    </row>
    <row r="65" spans="2:9" x14ac:dyDescent="0.3">
      <c r="B65" s="21"/>
      <c r="C65" s="21"/>
      <c r="D65" s="21"/>
      <c r="E65" s="42"/>
      <c r="F65" s="42"/>
      <c r="G65" s="42"/>
      <c r="H65" s="42"/>
      <c r="I65" s="42"/>
    </row>
    <row r="66" spans="2:9" x14ac:dyDescent="0.3">
      <c r="B66" s="93" t="s">
        <v>0</v>
      </c>
      <c r="C66" s="93" t="s">
        <v>1</v>
      </c>
      <c r="D66" s="93" t="s">
        <v>2</v>
      </c>
      <c r="E66" s="95" t="s">
        <v>3</v>
      </c>
      <c r="F66" s="95"/>
      <c r="G66" s="95"/>
      <c r="H66" s="93" t="s">
        <v>4</v>
      </c>
      <c r="I66" s="93" t="s">
        <v>5</v>
      </c>
    </row>
    <row r="67" spans="2:9" ht="30.75" customHeight="1" x14ac:dyDescent="0.3">
      <c r="B67" s="93"/>
      <c r="C67" s="93"/>
      <c r="D67" s="93"/>
      <c r="E67" s="46" t="s">
        <v>6</v>
      </c>
      <c r="F67" s="46" t="s">
        <v>7</v>
      </c>
      <c r="G67" s="46" t="s">
        <v>8</v>
      </c>
      <c r="H67" s="93"/>
      <c r="I67" s="93"/>
    </row>
    <row r="68" spans="2:9" x14ac:dyDescent="0.3">
      <c r="B68" s="25" t="s">
        <v>32</v>
      </c>
      <c r="C68" s="25"/>
      <c r="D68" s="30"/>
      <c r="E68" s="7"/>
      <c r="F68" s="7"/>
      <c r="G68" s="7"/>
      <c r="H68" s="7"/>
      <c r="I68" s="7"/>
    </row>
    <row r="69" spans="2:9" ht="37.5" x14ac:dyDescent="0.3">
      <c r="B69" s="25" t="s">
        <v>9</v>
      </c>
      <c r="C69" s="25" t="s">
        <v>122</v>
      </c>
      <c r="D69" s="30">
        <v>180</v>
      </c>
      <c r="E69" s="7">
        <v>5.23</v>
      </c>
      <c r="F69" s="7">
        <v>4.74</v>
      </c>
      <c r="G69" s="7">
        <v>17.13</v>
      </c>
      <c r="H69" s="7">
        <v>132</v>
      </c>
      <c r="I69" s="7" t="s">
        <v>120</v>
      </c>
    </row>
    <row r="70" spans="2:9" x14ac:dyDescent="0.3">
      <c r="B70" s="25"/>
      <c r="C70" s="25" t="s">
        <v>33</v>
      </c>
      <c r="D70" s="30">
        <v>200</v>
      </c>
      <c r="E70" s="7">
        <v>4.0999999999999996</v>
      </c>
      <c r="F70" s="7">
        <v>3.5</v>
      </c>
      <c r="G70" s="7">
        <v>17.5</v>
      </c>
      <c r="H70" s="7">
        <v>101.1</v>
      </c>
      <c r="I70" s="7" t="s">
        <v>34</v>
      </c>
    </row>
    <row r="71" spans="2:9" ht="37.5" x14ac:dyDescent="0.3">
      <c r="B71" s="25"/>
      <c r="C71" s="43" t="s">
        <v>186</v>
      </c>
      <c r="D71" s="30">
        <v>35</v>
      </c>
      <c r="E71" s="23">
        <v>2.14</v>
      </c>
      <c r="F71" s="23">
        <v>6.6</v>
      </c>
      <c r="G71" s="23">
        <v>12.79</v>
      </c>
      <c r="H71" s="23">
        <v>119</v>
      </c>
      <c r="I71" s="23" t="s">
        <v>187</v>
      </c>
    </row>
    <row r="72" spans="2:9" ht="37.5" x14ac:dyDescent="0.3">
      <c r="B72" s="28" t="s">
        <v>67</v>
      </c>
      <c r="C72" s="65"/>
      <c r="D72" s="29">
        <f>SUM(D69:D71)</f>
        <v>415</v>
      </c>
      <c r="E72" s="12">
        <f>SUM(E69:E71)</f>
        <v>11.47</v>
      </c>
      <c r="F72" s="12">
        <f>SUM(F69:F71)</f>
        <v>14.84</v>
      </c>
      <c r="G72" s="12">
        <f>SUM(G69:G71)</f>
        <v>47.419999999999995</v>
      </c>
      <c r="H72" s="12">
        <f>SUM(H69:H71)</f>
        <v>352.1</v>
      </c>
      <c r="I72" s="7"/>
    </row>
    <row r="73" spans="2:9" ht="37.5" x14ac:dyDescent="0.3">
      <c r="B73" s="25"/>
      <c r="C73" s="43" t="s">
        <v>71</v>
      </c>
      <c r="D73" s="26">
        <v>150</v>
      </c>
      <c r="E73" s="13">
        <v>0</v>
      </c>
      <c r="F73" s="13">
        <v>0</v>
      </c>
      <c r="G73" s="13">
        <v>15</v>
      </c>
      <c r="H73" s="13">
        <v>57</v>
      </c>
      <c r="I73" s="13" t="s">
        <v>72</v>
      </c>
    </row>
    <row r="74" spans="2:9" ht="56.25" x14ac:dyDescent="0.3">
      <c r="B74" s="28" t="s">
        <v>68</v>
      </c>
      <c r="C74" s="65"/>
      <c r="D74" s="29">
        <f>SUM(D73)</f>
        <v>150</v>
      </c>
      <c r="E74" s="12">
        <f>SUM(E73)</f>
        <v>0</v>
      </c>
      <c r="F74" s="12">
        <f>SUM(F73)</f>
        <v>0</v>
      </c>
      <c r="G74" s="12">
        <f>SUM(G73)</f>
        <v>15</v>
      </c>
      <c r="H74" s="12">
        <f>SUM(H73)</f>
        <v>57</v>
      </c>
      <c r="I74" s="12"/>
    </row>
    <row r="75" spans="2:9" ht="37.5" x14ac:dyDescent="0.3">
      <c r="B75" s="25" t="s">
        <v>17</v>
      </c>
      <c r="C75" s="66" t="s">
        <v>105</v>
      </c>
      <c r="D75" s="67">
        <v>50</v>
      </c>
      <c r="E75" s="35">
        <v>0.61</v>
      </c>
      <c r="F75" s="31">
        <v>4.8000000000000001E-2</v>
      </c>
      <c r="G75" s="35">
        <v>5.8</v>
      </c>
      <c r="H75" s="35">
        <v>26.15</v>
      </c>
      <c r="I75" s="35" t="s">
        <v>104</v>
      </c>
    </row>
    <row r="76" spans="2:9" ht="75" x14ac:dyDescent="0.3">
      <c r="B76" s="25"/>
      <c r="C76" s="25" t="s">
        <v>154</v>
      </c>
      <c r="D76" s="26">
        <v>200</v>
      </c>
      <c r="E76" s="13">
        <v>2.23</v>
      </c>
      <c r="F76" s="13">
        <v>2.63</v>
      </c>
      <c r="G76" s="13">
        <v>10.24</v>
      </c>
      <c r="H76" s="13">
        <v>73.599999999999994</v>
      </c>
      <c r="I76" s="7" t="s">
        <v>81</v>
      </c>
    </row>
    <row r="77" spans="2:9" ht="37.5" x14ac:dyDescent="0.3">
      <c r="B77" s="25"/>
      <c r="C77" s="25" t="s">
        <v>150</v>
      </c>
      <c r="D77" s="30">
        <v>70</v>
      </c>
      <c r="E77" s="7">
        <v>5.99</v>
      </c>
      <c r="F77" s="7">
        <v>7.2</v>
      </c>
      <c r="G77" s="7">
        <v>2.31</v>
      </c>
      <c r="H77" s="7">
        <v>110.5</v>
      </c>
      <c r="I77" s="7" t="s">
        <v>27</v>
      </c>
    </row>
    <row r="78" spans="2:9" s="32" customFormat="1" x14ac:dyDescent="0.3">
      <c r="B78" s="57"/>
      <c r="C78" s="57" t="s">
        <v>155</v>
      </c>
      <c r="D78" s="38">
        <v>134</v>
      </c>
      <c r="E78" s="34">
        <v>12.74</v>
      </c>
      <c r="F78" s="34">
        <v>4.42</v>
      </c>
      <c r="G78" s="34">
        <v>28.75</v>
      </c>
      <c r="H78" s="34">
        <v>208.1</v>
      </c>
      <c r="I78" s="34" t="s">
        <v>124</v>
      </c>
    </row>
    <row r="79" spans="2:9" s="14" customFormat="1" x14ac:dyDescent="0.3">
      <c r="B79" s="50"/>
      <c r="C79" s="50" t="s">
        <v>42</v>
      </c>
      <c r="D79" s="67">
        <v>180</v>
      </c>
      <c r="E79" s="35">
        <v>0.12</v>
      </c>
      <c r="F79" s="31">
        <v>1.2E-2</v>
      </c>
      <c r="G79" s="35">
        <v>16.920000000000002</v>
      </c>
      <c r="H79" s="35">
        <v>64.8</v>
      </c>
      <c r="I79" s="35" t="s">
        <v>115</v>
      </c>
    </row>
    <row r="80" spans="2:9" ht="33.75" customHeight="1" x14ac:dyDescent="0.3">
      <c r="B80" s="25"/>
      <c r="C80" s="25" t="s">
        <v>60</v>
      </c>
      <c r="D80" s="30">
        <v>25</v>
      </c>
      <c r="E80" s="7">
        <v>2</v>
      </c>
      <c r="F80" s="7">
        <v>0.42</v>
      </c>
      <c r="G80" s="7">
        <v>15.75</v>
      </c>
      <c r="H80" s="7">
        <v>78</v>
      </c>
      <c r="I80" s="7" t="s">
        <v>12</v>
      </c>
    </row>
    <row r="81" spans="2:10" x14ac:dyDescent="0.3">
      <c r="B81" s="25"/>
      <c r="C81" s="43" t="s">
        <v>61</v>
      </c>
      <c r="D81" s="26">
        <v>30</v>
      </c>
      <c r="E81" s="13">
        <v>3.3</v>
      </c>
      <c r="F81" s="13">
        <v>0.54</v>
      </c>
      <c r="G81" s="13">
        <v>19.2</v>
      </c>
      <c r="H81" s="13">
        <v>95.1</v>
      </c>
      <c r="I81" s="13" t="s">
        <v>12</v>
      </c>
    </row>
    <row r="82" spans="2:10" x14ac:dyDescent="0.3">
      <c r="B82" s="28" t="s">
        <v>69</v>
      </c>
      <c r="C82" s="28"/>
      <c r="D82" s="29">
        <f>SUM(D75:D81)</f>
        <v>689</v>
      </c>
      <c r="E82" s="12">
        <f>SUM(E75:E81)</f>
        <v>26.990000000000002</v>
      </c>
      <c r="F82" s="12">
        <f>SUM(F75:F81)</f>
        <v>15.27</v>
      </c>
      <c r="G82" s="12">
        <f>SUM(G75:G81)</f>
        <v>98.97</v>
      </c>
      <c r="H82" s="12">
        <f>SUM(H75:H81)</f>
        <v>656.25000000000011</v>
      </c>
      <c r="I82" s="63"/>
    </row>
    <row r="83" spans="2:10" ht="37.5" x14ac:dyDescent="0.3">
      <c r="B83" s="25" t="s">
        <v>21</v>
      </c>
      <c r="C83" s="43"/>
      <c r="D83" s="30"/>
      <c r="E83" s="7"/>
      <c r="F83" s="7"/>
      <c r="G83" s="7"/>
      <c r="H83" s="7"/>
      <c r="I83" s="13"/>
    </row>
    <row r="84" spans="2:10" ht="37.5" x14ac:dyDescent="0.3">
      <c r="B84" s="25"/>
      <c r="C84" s="18" t="s">
        <v>156</v>
      </c>
      <c r="D84" s="15">
        <v>154</v>
      </c>
      <c r="E84" s="15">
        <v>6.1</v>
      </c>
      <c r="F84" s="15">
        <v>5.7</v>
      </c>
      <c r="G84" s="15">
        <v>55.9</v>
      </c>
      <c r="H84" s="15">
        <v>296</v>
      </c>
      <c r="I84" s="15" t="s">
        <v>126</v>
      </c>
    </row>
    <row r="85" spans="2:10" x14ac:dyDescent="0.3">
      <c r="B85" s="25"/>
      <c r="C85" s="43" t="s">
        <v>10</v>
      </c>
      <c r="D85" s="30">
        <v>200</v>
      </c>
      <c r="E85" s="22">
        <v>7.0000000000000007E-2</v>
      </c>
      <c r="F85" s="22">
        <v>0.04</v>
      </c>
      <c r="G85" s="22">
        <v>11.1</v>
      </c>
      <c r="H85" s="22">
        <v>44.4</v>
      </c>
      <c r="I85" s="7" t="s">
        <v>43</v>
      </c>
    </row>
    <row r="86" spans="2:10" ht="33.75" customHeight="1" x14ac:dyDescent="0.3">
      <c r="B86" s="25"/>
      <c r="C86" s="25" t="s">
        <v>60</v>
      </c>
      <c r="D86" s="30">
        <v>25</v>
      </c>
      <c r="E86" s="7">
        <v>2</v>
      </c>
      <c r="F86" s="7">
        <v>0.42</v>
      </c>
      <c r="G86" s="7">
        <v>15.75</v>
      </c>
      <c r="H86" s="7">
        <v>78</v>
      </c>
      <c r="I86" s="7" t="s">
        <v>12</v>
      </c>
    </row>
    <row r="87" spans="2:10" x14ac:dyDescent="0.3">
      <c r="B87" s="25"/>
      <c r="C87" s="25" t="s">
        <v>29</v>
      </c>
      <c r="D87" s="26">
        <v>50</v>
      </c>
      <c r="E87" s="13">
        <v>3.21</v>
      </c>
      <c r="F87" s="13">
        <v>2.12</v>
      </c>
      <c r="G87" s="13">
        <v>31.5</v>
      </c>
      <c r="H87" s="13">
        <v>158.6</v>
      </c>
      <c r="I87" s="13" t="s">
        <v>30</v>
      </c>
    </row>
    <row r="88" spans="2:10" ht="56.25" x14ac:dyDescent="0.3">
      <c r="B88" s="28" t="s">
        <v>96</v>
      </c>
      <c r="C88" s="28"/>
      <c r="D88" s="29">
        <f>SUM(D83:D87)</f>
        <v>429</v>
      </c>
      <c r="E88" s="12">
        <f>SUM(E83:E87)</f>
        <v>11.379999999999999</v>
      </c>
      <c r="F88" s="12">
        <f>SUM(F83:F87)</f>
        <v>8.2800000000000011</v>
      </c>
      <c r="G88" s="12">
        <f>SUM(G83:G87)</f>
        <v>114.25</v>
      </c>
      <c r="H88" s="12">
        <f>SUM(H83:H87)</f>
        <v>577</v>
      </c>
      <c r="I88" s="7"/>
    </row>
    <row r="89" spans="2:10" x14ac:dyDescent="0.3">
      <c r="B89" s="21"/>
      <c r="C89" s="28" t="s">
        <v>22</v>
      </c>
      <c r="D89" s="29">
        <f>D88+D82+D72+D74</f>
        <v>1683</v>
      </c>
      <c r="E89" s="12">
        <f>E88+E74+E72</f>
        <v>22.85</v>
      </c>
      <c r="F89" s="12">
        <f>F88+F82+F74+F72</f>
        <v>38.39</v>
      </c>
      <c r="G89" s="12">
        <f>G88+G82+G74+G72</f>
        <v>275.64</v>
      </c>
      <c r="H89" s="12">
        <f>H88+H82+H72+H74</f>
        <v>1642.35</v>
      </c>
      <c r="I89" s="7"/>
    </row>
    <row r="90" spans="2:10" x14ac:dyDescent="0.3">
      <c r="B90" s="21"/>
      <c r="C90" s="28"/>
      <c r="D90" s="29"/>
      <c r="E90" s="12"/>
      <c r="F90" s="12"/>
      <c r="G90" s="12"/>
      <c r="H90" s="68">
        <f>(H89*100)/1800</f>
        <v>91.24166666666666</v>
      </c>
      <c r="I90" s="30"/>
      <c r="J90" s="1" t="s">
        <v>86</v>
      </c>
    </row>
    <row r="91" spans="2:10" x14ac:dyDescent="0.3">
      <c r="B91" s="43"/>
      <c r="C91" s="21"/>
      <c r="D91" s="21"/>
      <c r="E91" s="42"/>
      <c r="F91" s="42"/>
      <c r="G91" s="42"/>
      <c r="H91" s="42"/>
      <c r="I91" s="42"/>
    </row>
    <row r="92" spans="2:10" x14ac:dyDescent="0.3">
      <c r="B92" s="93" t="s">
        <v>0</v>
      </c>
      <c r="C92" s="93" t="s">
        <v>1</v>
      </c>
      <c r="D92" s="93" t="s">
        <v>2</v>
      </c>
      <c r="E92" s="95" t="s">
        <v>3</v>
      </c>
      <c r="F92" s="95"/>
      <c r="G92" s="95"/>
      <c r="H92" s="93" t="s">
        <v>4</v>
      </c>
      <c r="I92" s="93" t="s">
        <v>5</v>
      </c>
    </row>
    <row r="93" spans="2:10" ht="28.5" customHeight="1" x14ac:dyDescent="0.3">
      <c r="B93" s="93"/>
      <c r="C93" s="93"/>
      <c r="D93" s="93"/>
      <c r="E93" s="46" t="s">
        <v>6</v>
      </c>
      <c r="F93" s="46" t="s">
        <v>7</v>
      </c>
      <c r="G93" s="46" t="s">
        <v>8</v>
      </c>
      <c r="H93" s="93"/>
      <c r="I93" s="93"/>
    </row>
    <row r="94" spans="2:10" x14ac:dyDescent="0.3">
      <c r="B94" s="28" t="s">
        <v>40</v>
      </c>
      <c r="C94" s="100"/>
      <c r="D94" s="54"/>
      <c r="E94" s="55"/>
      <c r="F94" s="55"/>
      <c r="G94" s="55"/>
      <c r="H94" s="55"/>
      <c r="I94" s="55"/>
    </row>
    <row r="95" spans="2:10" ht="50.25" customHeight="1" x14ac:dyDescent="0.3">
      <c r="B95" s="25" t="s">
        <v>9</v>
      </c>
      <c r="C95" s="18" t="s">
        <v>202</v>
      </c>
      <c r="D95" s="17">
        <v>165</v>
      </c>
      <c r="E95" s="16">
        <v>3.8</v>
      </c>
      <c r="F95" s="16">
        <v>5.9</v>
      </c>
      <c r="G95" s="16">
        <v>17.600000000000001</v>
      </c>
      <c r="H95" s="16">
        <v>138</v>
      </c>
      <c r="I95" s="13" t="s">
        <v>127</v>
      </c>
    </row>
    <row r="96" spans="2:10" x14ac:dyDescent="0.3">
      <c r="B96" s="69"/>
      <c r="C96" s="43" t="s">
        <v>10</v>
      </c>
      <c r="D96" s="30">
        <v>200</v>
      </c>
      <c r="E96" s="22">
        <v>7.0000000000000007E-2</v>
      </c>
      <c r="F96" s="22">
        <v>0.04</v>
      </c>
      <c r="G96" s="22">
        <v>11.1</v>
      </c>
      <c r="H96" s="22">
        <v>44.4</v>
      </c>
      <c r="I96" s="7" t="s">
        <v>43</v>
      </c>
    </row>
    <row r="97" spans="2:9" x14ac:dyDescent="0.3">
      <c r="B97" s="25"/>
      <c r="C97" s="43" t="s">
        <v>201</v>
      </c>
      <c r="D97" s="30">
        <v>30</v>
      </c>
      <c r="E97" s="37">
        <v>3.36</v>
      </c>
      <c r="F97" s="37">
        <v>1.29</v>
      </c>
      <c r="G97" s="37">
        <v>19.739999999999998</v>
      </c>
      <c r="H97" s="37">
        <v>104.1</v>
      </c>
      <c r="I97" s="37" t="s">
        <v>102</v>
      </c>
    </row>
    <row r="98" spans="2:9" x14ac:dyDescent="0.3">
      <c r="B98" s="25"/>
      <c r="C98" s="43" t="s">
        <v>26</v>
      </c>
      <c r="D98" s="30">
        <v>10</v>
      </c>
      <c r="E98" s="7">
        <v>2.63</v>
      </c>
      <c r="F98" s="8">
        <v>2.66</v>
      </c>
      <c r="G98" s="7">
        <v>0</v>
      </c>
      <c r="H98" s="7">
        <v>34</v>
      </c>
      <c r="I98" s="7" t="s">
        <v>103</v>
      </c>
    </row>
    <row r="99" spans="2:9" ht="37.5" x14ac:dyDescent="0.3">
      <c r="B99" s="28" t="s">
        <v>67</v>
      </c>
      <c r="C99" s="25"/>
      <c r="D99" s="29">
        <f>SUM(D95:D98)</f>
        <v>405</v>
      </c>
      <c r="E99" s="12">
        <f>SUM(E95:E98)</f>
        <v>9.86</v>
      </c>
      <c r="F99" s="12">
        <f>SUM(F95:F98)</f>
        <v>9.89</v>
      </c>
      <c r="G99" s="12">
        <f>SUM(G95:G98)</f>
        <v>48.44</v>
      </c>
      <c r="H99" s="12">
        <f>SUM(H95:H98)</f>
        <v>320.5</v>
      </c>
      <c r="I99" s="13"/>
    </row>
    <row r="100" spans="2:9" ht="37.5" x14ac:dyDescent="0.3">
      <c r="B100" s="25" t="s">
        <v>14</v>
      </c>
      <c r="C100" s="43" t="s">
        <v>15</v>
      </c>
      <c r="D100" s="26">
        <v>100</v>
      </c>
      <c r="E100" s="13">
        <v>0.75</v>
      </c>
      <c r="F100" s="13">
        <v>0</v>
      </c>
      <c r="G100" s="13">
        <v>10.050000000000001</v>
      </c>
      <c r="H100" s="13">
        <v>42.7</v>
      </c>
      <c r="I100" s="13" t="s">
        <v>16</v>
      </c>
    </row>
    <row r="101" spans="2:9" x14ac:dyDescent="0.3">
      <c r="B101" s="25"/>
      <c r="C101" s="43" t="s">
        <v>180</v>
      </c>
      <c r="D101" s="26">
        <v>14</v>
      </c>
      <c r="E101" s="13">
        <v>1.03</v>
      </c>
      <c r="F101" s="13">
        <v>1.54</v>
      </c>
      <c r="G101" s="13">
        <v>9.9</v>
      </c>
      <c r="H101" s="13">
        <v>57.5</v>
      </c>
      <c r="I101" s="13"/>
    </row>
    <row r="102" spans="2:9" ht="56.25" x14ac:dyDescent="0.3">
      <c r="B102" s="28" t="s">
        <v>68</v>
      </c>
      <c r="C102" s="28"/>
      <c r="D102" s="29">
        <f>D100+D101</f>
        <v>114</v>
      </c>
      <c r="E102" s="29">
        <f t="shared" ref="E102:H102" si="1">E100+E101</f>
        <v>1.78</v>
      </c>
      <c r="F102" s="29">
        <f t="shared" si="1"/>
        <v>1.54</v>
      </c>
      <c r="G102" s="29">
        <f t="shared" si="1"/>
        <v>19.950000000000003</v>
      </c>
      <c r="H102" s="29">
        <f t="shared" si="1"/>
        <v>100.2</v>
      </c>
      <c r="I102" s="13"/>
    </row>
    <row r="103" spans="2:9" x14ac:dyDescent="0.3">
      <c r="B103" s="25" t="s">
        <v>17</v>
      </c>
      <c r="C103" s="25" t="s">
        <v>35</v>
      </c>
      <c r="D103" s="26">
        <v>50</v>
      </c>
      <c r="E103" s="13">
        <v>0.71</v>
      </c>
      <c r="F103" s="13">
        <v>3.04</v>
      </c>
      <c r="G103" s="13">
        <v>46.95</v>
      </c>
      <c r="H103" s="13">
        <v>46.95</v>
      </c>
      <c r="I103" s="13" t="s">
        <v>36</v>
      </c>
    </row>
    <row r="104" spans="2:9" s="32" customFormat="1" ht="56.25" x14ac:dyDescent="0.3">
      <c r="B104" s="57"/>
      <c r="C104" s="70" t="s">
        <v>157</v>
      </c>
      <c r="D104" s="38">
        <v>200</v>
      </c>
      <c r="E104" s="34">
        <v>1.42</v>
      </c>
      <c r="F104" s="34">
        <v>4.22</v>
      </c>
      <c r="G104" s="34">
        <v>6.44</v>
      </c>
      <c r="H104" s="34">
        <v>63.87</v>
      </c>
      <c r="I104" s="34" t="s">
        <v>129</v>
      </c>
    </row>
    <row r="105" spans="2:9" s="14" customFormat="1" ht="56.25" x14ac:dyDescent="0.3">
      <c r="B105" s="50"/>
      <c r="C105" s="50" t="s">
        <v>224</v>
      </c>
      <c r="D105" s="67">
        <v>70</v>
      </c>
      <c r="E105" s="35">
        <v>11.69</v>
      </c>
      <c r="F105" s="35">
        <v>9.24</v>
      </c>
      <c r="G105" s="35">
        <v>12.07</v>
      </c>
      <c r="H105" s="35">
        <v>179.07</v>
      </c>
      <c r="I105" s="35" t="s">
        <v>131</v>
      </c>
    </row>
    <row r="106" spans="2:9" x14ac:dyDescent="0.3">
      <c r="B106" s="25"/>
      <c r="C106" s="43" t="s">
        <v>41</v>
      </c>
      <c r="D106" s="26">
        <v>130</v>
      </c>
      <c r="E106" s="13">
        <v>2.65</v>
      </c>
      <c r="F106" s="13">
        <v>4.16</v>
      </c>
      <c r="G106" s="13">
        <v>17.71</v>
      </c>
      <c r="H106" s="13">
        <v>118.95</v>
      </c>
      <c r="I106" s="13" t="s">
        <v>75</v>
      </c>
    </row>
    <row r="107" spans="2:9" ht="37.5" x14ac:dyDescent="0.3">
      <c r="B107" s="25"/>
      <c r="C107" s="43" t="s">
        <v>20</v>
      </c>
      <c r="D107" s="26">
        <v>180</v>
      </c>
      <c r="E107" s="13">
        <v>0.4</v>
      </c>
      <c r="F107" s="13">
        <v>1.7999999999999999E-2</v>
      </c>
      <c r="G107" s="13">
        <v>25</v>
      </c>
      <c r="H107" s="13">
        <v>101.7</v>
      </c>
      <c r="I107" s="13" t="s">
        <v>28</v>
      </c>
    </row>
    <row r="108" spans="2:9" ht="33.75" customHeight="1" x14ac:dyDescent="0.3">
      <c r="B108" s="25"/>
      <c r="C108" s="25" t="s">
        <v>60</v>
      </c>
      <c r="D108" s="30">
        <v>25</v>
      </c>
      <c r="E108" s="7">
        <v>2</v>
      </c>
      <c r="F108" s="7">
        <v>0.42</v>
      </c>
      <c r="G108" s="7">
        <v>15.75</v>
      </c>
      <c r="H108" s="7">
        <v>78</v>
      </c>
      <c r="I108" s="7" t="s">
        <v>12</v>
      </c>
    </row>
    <row r="109" spans="2:9" x14ac:dyDescent="0.3">
      <c r="B109" s="25"/>
      <c r="C109" s="43" t="s">
        <v>61</v>
      </c>
      <c r="D109" s="26">
        <v>30</v>
      </c>
      <c r="E109" s="13">
        <v>3.3</v>
      </c>
      <c r="F109" s="13">
        <v>0.54</v>
      </c>
      <c r="G109" s="13">
        <v>19.2</v>
      </c>
      <c r="H109" s="13">
        <v>95.1</v>
      </c>
      <c r="I109" s="13" t="s">
        <v>12</v>
      </c>
    </row>
    <row r="110" spans="2:9" x14ac:dyDescent="0.3">
      <c r="B110" s="28" t="s">
        <v>99</v>
      </c>
      <c r="C110" s="28"/>
      <c r="D110" s="29">
        <f>SUM(D103:D109)</f>
        <v>685</v>
      </c>
      <c r="E110" s="12">
        <f>SUM(E103:E109)</f>
        <v>22.169999999999998</v>
      </c>
      <c r="F110" s="12">
        <f>SUM(F103:F109)</f>
        <v>21.638000000000002</v>
      </c>
      <c r="G110" s="12">
        <f>SUM(G103:G109)</f>
        <v>143.12</v>
      </c>
      <c r="H110" s="12">
        <f>SUM(H103:H109)</f>
        <v>683.64</v>
      </c>
      <c r="I110" s="49"/>
    </row>
    <row r="111" spans="2:9" ht="75" x14ac:dyDescent="0.3">
      <c r="B111" s="25" t="s">
        <v>21</v>
      </c>
      <c r="C111" s="43" t="s">
        <v>205</v>
      </c>
      <c r="D111" s="26">
        <v>78</v>
      </c>
      <c r="E111" s="13">
        <v>23.01</v>
      </c>
      <c r="F111" s="13">
        <v>15.28</v>
      </c>
      <c r="G111" s="13">
        <v>22.97</v>
      </c>
      <c r="H111" s="13">
        <v>314.66000000000003</v>
      </c>
      <c r="I111" s="13" t="s">
        <v>128</v>
      </c>
    </row>
    <row r="112" spans="2:9" ht="56.25" x14ac:dyDescent="0.3">
      <c r="B112" s="25"/>
      <c r="C112" s="18" t="s">
        <v>204</v>
      </c>
      <c r="D112" s="19">
        <v>130</v>
      </c>
      <c r="E112" s="19">
        <v>2.8</v>
      </c>
      <c r="F112" s="19">
        <v>3.71</v>
      </c>
      <c r="G112" s="19">
        <v>20.059999999999999</v>
      </c>
      <c r="H112" s="19">
        <v>125.12</v>
      </c>
      <c r="I112" s="19" t="s">
        <v>199</v>
      </c>
    </row>
    <row r="113" spans="2:10" x14ac:dyDescent="0.3">
      <c r="B113" s="25"/>
      <c r="C113" s="43" t="s">
        <v>144</v>
      </c>
      <c r="D113" s="30">
        <v>200</v>
      </c>
      <c r="E113" s="22">
        <v>7.0000000000000007E-2</v>
      </c>
      <c r="F113" s="22">
        <v>0.04</v>
      </c>
      <c r="G113" s="22">
        <v>11.1</v>
      </c>
      <c r="H113" s="22">
        <v>44.4</v>
      </c>
      <c r="I113" s="7" t="s">
        <v>43</v>
      </c>
    </row>
    <row r="114" spans="2:10" ht="33.75" customHeight="1" x14ac:dyDescent="0.3">
      <c r="B114" s="25"/>
      <c r="C114" s="25" t="s">
        <v>60</v>
      </c>
      <c r="D114" s="30">
        <v>25</v>
      </c>
      <c r="E114" s="7">
        <v>2</v>
      </c>
      <c r="F114" s="7">
        <v>0.42</v>
      </c>
      <c r="G114" s="7">
        <v>15.75</v>
      </c>
      <c r="H114" s="7">
        <v>78</v>
      </c>
      <c r="I114" s="7" t="s">
        <v>12</v>
      </c>
    </row>
    <row r="115" spans="2:10" s="14" customFormat="1" x14ac:dyDescent="0.3">
      <c r="B115" s="50"/>
      <c r="C115" s="43" t="s">
        <v>38</v>
      </c>
      <c r="D115" s="30">
        <v>100</v>
      </c>
      <c r="E115" s="7">
        <v>1.5</v>
      </c>
      <c r="F115" s="8">
        <v>0.5</v>
      </c>
      <c r="G115" s="7">
        <v>21</v>
      </c>
      <c r="H115" s="7">
        <v>95</v>
      </c>
      <c r="I115" s="7" t="s">
        <v>39</v>
      </c>
    </row>
    <row r="116" spans="2:10" ht="56.25" x14ac:dyDescent="0.3">
      <c r="B116" s="28" t="s">
        <v>100</v>
      </c>
      <c r="C116" s="28"/>
      <c r="D116" s="29">
        <f>D111+D112+D113+D114+D115</f>
        <v>533</v>
      </c>
      <c r="E116" s="29">
        <f t="shared" ref="E116:H116" si="2">E111+E112+E113+E114+E115</f>
        <v>29.380000000000003</v>
      </c>
      <c r="F116" s="29">
        <f t="shared" si="2"/>
        <v>19.95</v>
      </c>
      <c r="G116" s="29">
        <f t="shared" si="2"/>
        <v>90.88</v>
      </c>
      <c r="H116" s="29">
        <f t="shared" si="2"/>
        <v>657.18000000000006</v>
      </c>
      <c r="I116" s="13"/>
    </row>
    <row r="117" spans="2:10" x14ac:dyDescent="0.3">
      <c r="B117" s="25"/>
      <c r="C117" s="28" t="s">
        <v>22</v>
      </c>
      <c r="D117" s="29">
        <f>D116+D110+D102+D99</f>
        <v>1737</v>
      </c>
      <c r="E117" s="12">
        <f>E116+E110+E102+E99</f>
        <v>63.19</v>
      </c>
      <c r="F117" s="12">
        <f>F116+F110+F102+F99</f>
        <v>53.018000000000001</v>
      </c>
      <c r="G117" s="12">
        <f>G116+G110+G102+G99</f>
        <v>302.39</v>
      </c>
      <c r="H117" s="12">
        <f>H99+H102+H110+H116</f>
        <v>1761.52</v>
      </c>
      <c r="I117" s="13"/>
    </row>
    <row r="118" spans="2:10" x14ac:dyDescent="0.3">
      <c r="B118" s="21"/>
      <c r="C118" s="21"/>
      <c r="D118" s="21"/>
      <c r="E118" s="42"/>
      <c r="F118" s="42"/>
      <c r="G118" s="42"/>
      <c r="H118" s="64">
        <f>(H117*100)/1800</f>
        <v>97.862222222222229</v>
      </c>
      <c r="I118" s="42" t="s">
        <v>86</v>
      </c>
    </row>
    <row r="119" spans="2:10" x14ac:dyDescent="0.3">
      <c r="B119" s="21"/>
      <c r="C119" s="21"/>
      <c r="D119" s="21"/>
      <c r="E119" s="42"/>
      <c r="F119" s="42"/>
      <c r="G119" s="42"/>
      <c r="H119" s="42"/>
      <c r="I119" s="42"/>
    </row>
    <row r="120" spans="2:10" x14ac:dyDescent="0.3">
      <c r="B120" s="21"/>
      <c r="C120" s="21"/>
      <c r="D120" s="21"/>
      <c r="E120" s="42"/>
      <c r="F120" s="42"/>
      <c r="G120" s="42"/>
      <c r="H120" s="42"/>
      <c r="I120" s="42"/>
    </row>
    <row r="121" spans="2:10" x14ac:dyDescent="0.3">
      <c r="B121" s="93" t="s">
        <v>0</v>
      </c>
      <c r="C121" s="93" t="s">
        <v>1</v>
      </c>
      <c r="D121" s="96" t="s">
        <v>2</v>
      </c>
      <c r="E121" s="95" t="s">
        <v>3</v>
      </c>
      <c r="F121" s="95"/>
      <c r="G121" s="95"/>
      <c r="H121" s="93" t="s">
        <v>4</v>
      </c>
      <c r="I121" s="93" t="s">
        <v>5</v>
      </c>
    </row>
    <row r="122" spans="2:10" x14ac:dyDescent="0.3">
      <c r="B122" s="93"/>
      <c r="C122" s="93"/>
      <c r="D122" s="96"/>
      <c r="E122" s="46" t="s">
        <v>6</v>
      </c>
      <c r="F122" s="46" t="s">
        <v>7</v>
      </c>
      <c r="G122" s="46" t="s">
        <v>8</v>
      </c>
      <c r="H122" s="93"/>
      <c r="I122" s="93"/>
    </row>
    <row r="123" spans="2:10" ht="25.5" customHeight="1" x14ac:dyDescent="0.3">
      <c r="B123" s="28" t="s">
        <v>44</v>
      </c>
      <c r="C123" s="28"/>
      <c r="D123" s="54"/>
      <c r="E123" s="55"/>
      <c r="F123" s="55"/>
      <c r="G123" s="55"/>
      <c r="H123" s="55"/>
      <c r="I123" s="55"/>
    </row>
    <row r="124" spans="2:10" ht="37.5" x14ac:dyDescent="0.3">
      <c r="B124" s="25"/>
      <c r="C124" s="43" t="s">
        <v>206</v>
      </c>
      <c r="D124" s="26">
        <v>165</v>
      </c>
      <c r="E124" s="13">
        <v>4.96</v>
      </c>
      <c r="F124" s="13">
        <v>6.85</v>
      </c>
      <c r="G124" s="13">
        <v>26.07</v>
      </c>
      <c r="H124" s="13">
        <v>186.67</v>
      </c>
      <c r="I124" s="13" t="s">
        <v>207</v>
      </c>
      <c r="J124" s="86"/>
    </row>
    <row r="125" spans="2:10" ht="37.5" x14ac:dyDescent="0.3">
      <c r="B125" s="25"/>
      <c r="C125" s="25" t="s">
        <v>24</v>
      </c>
      <c r="D125" s="26">
        <v>200</v>
      </c>
      <c r="E125" s="7">
        <v>3.08</v>
      </c>
      <c r="F125" s="7">
        <v>2.6</v>
      </c>
      <c r="G125" s="7">
        <v>15.95</v>
      </c>
      <c r="H125" s="7">
        <v>101.1</v>
      </c>
      <c r="I125" s="7" t="s">
        <v>25</v>
      </c>
    </row>
    <row r="126" spans="2:10" ht="37.5" x14ac:dyDescent="0.3">
      <c r="B126" s="25"/>
      <c r="C126" s="43" t="s">
        <v>186</v>
      </c>
      <c r="D126" s="30">
        <v>35</v>
      </c>
      <c r="E126" s="23">
        <v>2.14</v>
      </c>
      <c r="F126" s="23">
        <v>6.6</v>
      </c>
      <c r="G126" s="23">
        <v>12.79</v>
      </c>
      <c r="H126" s="23">
        <v>119</v>
      </c>
      <c r="I126" s="23" t="s">
        <v>187</v>
      </c>
    </row>
    <row r="127" spans="2:10" ht="37.5" x14ac:dyDescent="0.3">
      <c r="B127" s="28" t="s">
        <v>73</v>
      </c>
      <c r="C127" s="28"/>
      <c r="D127" s="29">
        <f>SUM(D124:D126)</f>
        <v>400</v>
      </c>
      <c r="E127" s="12">
        <f>SUM(E124:E126)</f>
        <v>10.18</v>
      </c>
      <c r="F127" s="12">
        <f>SUM(F124:F126)</f>
        <v>16.049999999999997</v>
      </c>
      <c r="G127" s="12">
        <f>SUM(G124:G126)</f>
        <v>54.809999999999995</v>
      </c>
      <c r="H127" s="12">
        <f>SUM(H124:H126)</f>
        <v>406.77</v>
      </c>
      <c r="I127" s="13"/>
    </row>
    <row r="128" spans="2:10" ht="37.5" x14ac:dyDescent="0.3">
      <c r="B128" s="25" t="s">
        <v>14</v>
      </c>
      <c r="C128" s="43" t="s">
        <v>10</v>
      </c>
      <c r="D128" s="30">
        <v>150</v>
      </c>
      <c r="E128" s="22">
        <v>0.05</v>
      </c>
      <c r="F128" s="22">
        <v>0.03</v>
      </c>
      <c r="G128" s="22">
        <v>8.32</v>
      </c>
      <c r="H128" s="22">
        <v>33.299999999999997</v>
      </c>
      <c r="I128" s="7" t="s">
        <v>43</v>
      </c>
    </row>
    <row r="129" spans="2:9" x14ac:dyDescent="0.3">
      <c r="B129" s="25"/>
      <c r="C129" s="43" t="s">
        <v>180</v>
      </c>
      <c r="D129" s="26">
        <v>14</v>
      </c>
      <c r="E129" s="13">
        <v>1.03</v>
      </c>
      <c r="F129" s="13">
        <v>1.54</v>
      </c>
      <c r="G129" s="13">
        <v>9.9</v>
      </c>
      <c r="H129" s="13">
        <v>57.5</v>
      </c>
      <c r="I129" s="7"/>
    </row>
    <row r="130" spans="2:9" ht="56.25" x14ac:dyDescent="0.3">
      <c r="B130" s="28" t="s">
        <v>74</v>
      </c>
      <c r="C130" s="28"/>
      <c r="D130" s="29">
        <f>D128+D129</f>
        <v>164</v>
      </c>
      <c r="E130" s="29">
        <f t="shared" ref="E130:H130" si="3">E128+E129</f>
        <v>1.08</v>
      </c>
      <c r="F130" s="29">
        <f t="shared" si="3"/>
        <v>1.57</v>
      </c>
      <c r="G130" s="29">
        <f t="shared" si="3"/>
        <v>18.22</v>
      </c>
      <c r="H130" s="29">
        <f t="shared" si="3"/>
        <v>90.8</v>
      </c>
      <c r="I130" s="13"/>
    </row>
    <row r="131" spans="2:9" x14ac:dyDescent="0.3">
      <c r="B131" s="25" t="s">
        <v>17</v>
      </c>
      <c r="C131" s="43" t="s">
        <v>94</v>
      </c>
      <c r="D131" s="26">
        <v>50</v>
      </c>
      <c r="E131" s="13">
        <v>1.1000000000000001</v>
      </c>
      <c r="F131" s="13">
        <v>2.2999999999999998</v>
      </c>
      <c r="G131" s="13">
        <v>5.44</v>
      </c>
      <c r="H131" s="13">
        <v>46.85</v>
      </c>
      <c r="I131" s="13" t="s">
        <v>95</v>
      </c>
    </row>
    <row r="132" spans="2:9" ht="37.5" x14ac:dyDescent="0.3">
      <c r="B132" s="25"/>
      <c r="C132" s="18" t="s">
        <v>45</v>
      </c>
      <c r="D132" s="19">
        <v>200</v>
      </c>
      <c r="E132" s="19">
        <v>1.74</v>
      </c>
      <c r="F132" s="19">
        <v>1</v>
      </c>
      <c r="G132" s="19">
        <v>11.44</v>
      </c>
      <c r="H132" s="19">
        <v>90</v>
      </c>
      <c r="I132" s="19" t="s">
        <v>76</v>
      </c>
    </row>
    <row r="133" spans="2:9" ht="40.5" x14ac:dyDescent="0.3">
      <c r="B133" s="25"/>
      <c r="C133" s="71" t="s">
        <v>164</v>
      </c>
      <c r="D133" s="72">
        <v>70</v>
      </c>
      <c r="E133" s="73">
        <v>7.09</v>
      </c>
      <c r="F133" s="73">
        <v>8.77</v>
      </c>
      <c r="G133" s="73">
        <v>8.43</v>
      </c>
      <c r="H133" s="73">
        <v>139.13</v>
      </c>
      <c r="I133" s="74" t="s">
        <v>140</v>
      </c>
    </row>
    <row r="134" spans="2:9" ht="37.5" x14ac:dyDescent="0.3">
      <c r="B134" s="25"/>
      <c r="C134" s="25" t="s">
        <v>18</v>
      </c>
      <c r="D134" s="26">
        <v>130</v>
      </c>
      <c r="E134" s="13">
        <v>4.8</v>
      </c>
      <c r="F134" s="13">
        <v>3.9</v>
      </c>
      <c r="G134" s="13">
        <v>22.9</v>
      </c>
      <c r="H134" s="13">
        <v>145.9</v>
      </c>
      <c r="I134" s="7" t="s">
        <v>19</v>
      </c>
    </row>
    <row r="135" spans="2:9" ht="37.5" x14ac:dyDescent="0.3">
      <c r="B135" s="25"/>
      <c r="C135" s="43" t="s">
        <v>184</v>
      </c>
      <c r="D135" s="26">
        <v>180</v>
      </c>
      <c r="E135" s="13">
        <v>0.12</v>
      </c>
      <c r="F135" s="13">
        <v>0.02</v>
      </c>
      <c r="G135" s="13">
        <v>10.199999999999999</v>
      </c>
      <c r="H135" s="13">
        <v>41</v>
      </c>
      <c r="I135" s="13" t="s">
        <v>185</v>
      </c>
    </row>
    <row r="136" spans="2:9" ht="33.75" customHeight="1" x14ac:dyDescent="0.3">
      <c r="B136" s="25"/>
      <c r="C136" s="25" t="s">
        <v>60</v>
      </c>
      <c r="D136" s="30">
        <v>25</v>
      </c>
      <c r="E136" s="7">
        <v>2</v>
      </c>
      <c r="F136" s="7">
        <v>0.42</v>
      </c>
      <c r="G136" s="7">
        <v>15.75</v>
      </c>
      <c r="H136" s="7">
        <v>78</v>
      </c>
      <c r="I136" s="7" t="s">
        <v>12</v>
      </c>
    </row>
    <row r="137" spans="2:9" x14ac:dyDescent="0.3">
      <c r="B137" s="25"/>
      <c r="C137" s="43" t="s">
        <v>61</v>
      </c>
      <c r="D137" s="26">
        <v>30</v>
      </c>
      <c r="E137" s="13">
        <v>3.3</v>
      </c>
      <c r="F137" s="13">
        <v>0.54</v>
      </c>
      <c r="G137" s="13">
        <v>19.2</v>
      </c>
      <c r="H137" s="13">
        <v>95.1</v>
      </c>
      <c r="I137" s="13" t="s">
        <v>12</v>
      </c>
    </row>
    <row r="138" spans="2:9" x14ac:dyDescent="0.3">
      <c r="B138" s="28" t="s">
        <v>69</v>
      </c>
      <c r="C138" s="28"/>
      <c r="D138" s="29">
        <f>SUM(D131:D137)</f>
        <v>685</v>
      </c>
      <c r="E138" s="12">
        <f>SUM(E131:E137)</f>
        <v>20.150000000000002</v>
      </c>
      <c r="F138" s="12">
        <f>SUM(F131:F137)</f>
        <v>16.95</v>
      </c>
      <c r="G138" s="12">
        <f>SUM(G131:G137)</f>
        <v>93.36</v>
      </c>
      <c r="H138" s="12">
        <f>SUM(H131:H137)</f>
        <v>635.98</v>
      </c>
      <c r="I138" s="13"/>
    </row>
    <row r="139" spans="2:9" ht="37.5" x14ac:dyDescent="0.3">
      <c r="B139" s="25" t="s">
        <v>21</v>
      </c>
      <c r="C139" s="25" t="s">
        <v>122</v>
      </c>
      <c r="D139" s="30">
        <v>180</v>
      </c>
      <c r="E139" s="7">
        <v>5.2</v>
      </c>
      <c r="F139" s="7">
        <v>4.6900000000000004</v>
      </c>
      <c r="G139" s="7">
        <v>16.95</v>
      </c>
      <c r="H139" s="7">
        <v>130.68</v>
      </c>
      <c r="I139" s="7" t="s">
        <v>120</v>
      </c>
    </row>
    <row r="140" spans="2:9" s="32" customFormat="1" ht="56.25" x14ac:dyDescent="0.3">
      <c r="B140" s="57"/>
      <c r="C140" s="36" t="s">
        <v>178</v>
      </c>
      <c r="D140" s="75">
        <v>50</v>
      </c>
      <c r="E140" s="75">
        <v>3.43</v>
      </c>
      <c r="F140" s="75">
        <v>3.36</v>
      </c>
      <c r="G140" s="75">
        <v>19.649999999999999</v>
      </c>
      <c r="H140" s="75">
        <v>123.57</v>
      </c>
      <c r="I140" s="76" t="s">
        <v>181</v>
      </c>
    </row>
    <row r="141" spans="2:9" x14ac:dyDescent="0.3">
      <c r="B141" s="25"/>
      <c r="C141" s="25" t="s">
        <v>10</v>
      </c>
      <c r="D141" s="26">
        <v>200</v>
      </c>
      <c r="E141" s="42">
        <v>0.1</v>
      </c>
      <c r="F141" s="42">
        <v>0.03</v>
      </c>
      <c r="G141" s="42">
        <v>9.1</v>
      </c>
      <c r="H141" s="42">
        <v>25</v>
      </c>
      <c r="I141" s="42" t="s">
        <v>43</v>
      </c>
    </row>
    <row r="142" spans="2:9" ht="33.75" customHeight="1" x14ac:dyDescent="0.3">
      <c r="B142" s="25"/>
      <c r="C142" s="25" t="s">
        <v>60</v>
      </c>
      <c r="D142" s="30">
        <v>25</v>
      </c>
      <c r="E142" s="7">
        <v>2</v>
      </c>
      <c r="F142" s="7">
        <v>0.42</v>
      </c>
      <c r="G142" s="7">
        <v>15.75</v>
      </c>
      <c r="H142" s="7">
        <v>78</v>
      </c>
      <c r="I142" s="7" t="s">
        <v>12</v>
      </c>
    </row>
    <row r="143" spans="2:9" ht="56.25" x14ac:dyDescent="0.3">
      <c r="B143" s="28" t="s">
        <v>97</v>
      </c>
      <c r="C143" s="28"/>
      <c r="D143" s="54">
        <f>SUM(D139:D142)</f>
        <v>455</v>
      </c>
      <c r="E143" s="55">
        <f>SUM(E139:E142)</f>
        <v>10.73</v>
      </c>
      <c r="F143" s="12">
        <f>SUM(F139:F142)</f>
        <v>8.5</v>
      </c>
      <c r="G143" s="55">
        <f>SUM(G139:G142)</f>
        <v>61.449999999999996</v>
      </c>
      <c r="H143" s="12">
        <f>SUM(H139:H142)</f>
        <v>357.25</v>
      </c>
      <c r="I143" s="7"/>
    </row>
    <row r="144" spans="2:9" x14ac:dyDescent="0.3">
      <c r="B144" s="28"/>
      <c r="C144" s="28" t="s">
        <v>22</v>
      </c>
      <c r="D144" s="77">
        <f>D143+D138+D130+D127</f>
        <v>1704</v>
      </c>
      <c r="E144" s="55">
        <f>E143+E138+E130+E127</f>
        <v>42.14</v>
      </c>
      <c r="F144" s="55">
        <f>F143+F138+F130+F127</f>
        <v>43.069999999999993</v>
      </c>
      <c r="G144" s="55">
        <f>G143+G138+G130+G127</f>
        <v>227.84</v>
      </c>
      <c r="H144" s="55">
        <f>H127+H130+H138+H143</f>
        <v>1490.8</v>
      </c>
      <c r="I144" s="7"/>
    </row>
    <row r="145" spans="2:10" x14ac:dyDescent="0.3">
      <c r="B145" s="21"/>
      <c r="C145" s="21"/>
      <c r="D145" s="21"/>
      <c r="E145" s="42"/>
      <c r="F145" s="42"/>
      <c r="G145" s="42"/>
      <c r="H145" s="64">
        <f>(H144*100)/1800</f>
        <v>82.822222222222223</v>
      </c>
      <c r="I145" s="42" t="s">
        <v>86</v>
      </c>
    </row>
    <row r="146" spans="2:10" x14ac:dyDescent="0.3">
      <c r="B146" s="21"/>
      <c r="C146" s="21"/>
      <c r="D146" s="21"/>
      <c r="E146" s="42"/>
      <c r="F146" s="42"/>
      <c r="G146" s="42"/>
      <c r="H146" s="42"/>
      <c r="I146" s="42"/>
    </row>
    <row r="147" spans="2:10" x14ac:dyDescent="0.3">
      <c r="B147" s="94" t="s">
        <v>0</v>
      </c>
      <c r="C147" s="94" t="s">
        <v>1</v>
      </c>
      <c r="D147" s="96" t="s">
        <v>2</v>
      </c>
      <c r="E147" s="97" t="s">
        <v>3</v>
      </c>
      <c r="F147" s="97"/>
      <c r="G147" s="97"/>
      <c r="H147" s="94" t="s">
        <v>4</v>
      </c>
      <c r="I147" s="96" t="s">
        <v>5</v>
      </c>
    </row>
    <row r="148" spans="2:10" x14ac:dyDescent="0.3">
      <c r="B148" s="94"/>
      <c r="C148" s="94"/>
      <c r="D148" s="96"/>
      <c r="E148" s="98" t="s">
        <v>6</v>
      </c>
      <c r="F148" s="98" t="s">
        <v>7</v>
      </c>
      <c r="G148" s="98" t="s">
        <v>8</v>
      </c>
      <c r="H148" s="94"/>
      <c r="I148" s="96"/>
    </row>
    <row r="149" spans="2:10" ht="56.25" x14ac:dyDescent="0.3">
      <c r="B149" s="28" t="s">
        <v>77</v>
      </c>
      <c r="C149" s="25"/>
      <c r="D149" s="30"/>
      <c r="E149" s="47"/>
      <c r="F149" s="47"/>
      <c r="G149" s="47"/>
      <c r="H149" s="47"/>
      <c r="I149" s="7"/>
    </row>
    <row r="150" spans="2:10" ht="56.25" x14ac:dyDescent="0.3">
      <c r="B150" s="25" t="s">
        <v>9</v>
      </c>
      <c r="C150" s="43" t="s">
        <v>208</v>
      </c>
      <c r="D150" s="26">
        <v>165</v>
      </c>
      <c r="E150" s="13">
        <v>4.88</v>
      </c>
      <c r="F150" s="13">
        <v>6.27</v>
      </c>
      <c r="G150" s="13">
        <v>42.65</v>
      </c>
      <c r="H150" s="13">
        <v>246.96</v>
      </c>
      <c r="I150" s="13" t="s">
        <v>48</v>
      </c>
    </row>
    <row r="151" spans="2:10" x14ac:dyDescent="0.3">
      <c r="B151" s="25"/>
      <c r="C151" s="43" t="s">
        <v>10</v>
      </c>
      <c r="D151" s="30">
        <v>200</v>
      </c>
      <c r="E151" s="22">
        <v>7.0000000000000007E-2</v>
      </c>
      <c r="F151" s="22">
        <v>0.04</v>
      </c>
      <c r="G151" s="22">
        <v>11.1</v>
      </c>
      <c r="H151" s="22">
        <v>44.4</v>
      </c>
      <c r="I151" s="7" t="s">
        <v>43</v>
      </c>
    </row>
    <row r="152" spans="2:10" ht="37.5" x14ac:dyDescent="0.3">
      <c r="B152" s="25"/>
      <c r="C152" s="43" t="s">
        <v>186</v>
      </c>
      <c r="D152" s="30">
        <v>35</v>
      </c>
      <c r="E152" s="23">
        <v>2.14</v>
      </c>
      <c r="F152" s="23">
        <v>6.6</v>
      </c>
      <c r="G152" s="23">
        <v>12.79</v>
      </c>
      <c r="H152" s="23">
        <v>119</v>
      </c>
      <c r="I152" s="23" t="s">
        <v>187</v>
      </c>
    </row>
    <row r="153" spans="2:10" ht="37.5" x14ac:dyDescent="0.3">
      <c r="B153" s="28" t="s">
        <v>67</v>
      </c>
      <c r="C153" s="28"/>
      <c r="D153" s="29">
        <f>SUM(D150:D152)</f>
        <v>400</v>
      </c>
      <c r="E153" s="12">
        <f>SUM(E150:E152)</f>
        <v>7.09</v>
      </c>
      <c r="F153" s="12">
        <f>SUM(F150:F152)</f>
        <v>12.91</v>
      </c>
      <c r="G153" s="12">
        <f>SUM(G150:G152)</f>
        <v>66.539999999999992</v>
      </c>
      <c r="H153" s="12">
        <f>SUM(H150:H152)</f>
        <v>410.36</v>
      </c>
      <c r="I153" s="13"/>
    </row>
    <row r="154" spans="2:10" ht="37.5" x14ac:dyDescent="0.3">
      <c r="B154" s="25" t="s">
        <v>14</v>
      </c>
      <c r="C154" s="25" t="s">
        <v>166</v>
      </c>
      <c r="D154" s="26">
        <v>100</v>
      </c>
      <c r="E154" s="13">
        <v>0.3</v>
      </c>
      <c r="F154" s="13">
        <v>0.2</v>
      </c>
      <c r="G154" s="13">
        <v>16.3</v>
      </c>
      <c r="H154" s="13">
        <v>68</v>
      </c>
      <c r="I154" s="13" t="s">
        <v>16</v>
      </c>
    </row>
    <row r="155" spans="2:10" x14ac:dyDescent="0.3">
      <c r="B155" s="25"/>
      <c r="C155" s="43" t="s">
        <v>180</v>
      </c>
      <c r="D155" s="26">
        <v>14</v>
      </c>
      <c r="E155" s="13">
        <v>1.03</v>
      </c>
      <c r="F155" s="13">
        <v>1.54</v>
      </c>
      <c r="G155" s="13">
        <v>9.9</v>
      </c>
      <c r="H155" s="13">
        <v>57.5</v>
      </c>
      <c r="I155" s="13"/>
    </row>
    <row r="156" spans="2:10" ht="56.25" x14ac:dyDescent="0.3">
      <c r="B156" s="28" t="s">
        <v>78</v>
      </c>
      <c r="C156" s="28"/>
      <c r="D156" s="29">
        <f>D154+D155</f>
        <v>114</v>
      </c>
      <c r="E156" s="29">
        <f t="shared" ref="E156:H156" si="4">E154+E155</f>
        <v>1.33</v>
      </c>
      <c r="F156" s="29">
        <f t="shared" si="4"/>
        <v>1.74</v>
      </c>
      <c r="G156" s="29">
        <f t="shared" si="4"/>
        <v>26.200000000000003</v>
      </c>
      <c r="H156" s="29">
        <f t="shared" si="4"/>
        <v>125.5</v>
      </c>
      <c r="I156" s="13"/>
    </row>
    <row r="157" spans="2:10" ht="37.5" x14ac:dyDescent="0.3">
      <c r="B157" s="25" t="s">
        <v>17</v>
      </c>
      <c r="C157" s="66" t="s">
        <v>105</v>
      </c>
      <c r="D157" s="67">
        <v>50</v>
      </c>
      <c r="E157" s="35">
        <v>0.61</v>
      </c>
      <c r="F157" s="31">
        <v>4.8000000000000001E-2</v>
      </c>
      <c r="G157" s="35">
        <v>5.8</v>
      </c>
      <c r="H157" s="35">
        <v>26.15</v>
      </c>
      <c r="I157" s="35" t="s">
        <v>104</v>
      </c>
    </row>
    <row r="158" spans="2:10" ht="37.5" x14ac:dyDescent="0.3">
      <c r="B158" s="25"/>
      <c r="C158" s="24" t="s">
        <v>229</v>
      </c>
      <c r="D158" s="19">
        <v>200</v>
      </c>
      <c r="E158" s="19">
        <v>1.44</v>
      </c>
      <c r="F158" s="19">
        <v>3.11</v>
      </c>
      <c r="G158" s="19">
        <v>8.11</v>
      </c>
      <c r="H158" s="19">
        <v>66.66</v>
      </c>
      <c r="I158" s="19" t="s">
        <v>55</v>
      </c>
      <c r="J158" s="85"/>
    </row>
    <row r="159" spans="2:10" ht="37.5" x14ac:dyDescent="0.3">
      <c r="B159" s="25"/>
      <c r="C159" s="25" t="s">
        <v>209</v>
      </c>
      <c r="D159" s="26">
        <v>70</v>
      </c>
      <c r="E159" s="13">
        <v>8</v>
      </c>
      <c r="F159" s="13">
        <v>12</v>
      </c>
      <c r="G159" s="13">
        <v>10</v>
      </c>
      <c r="H159" s="13">
        <v>185</v>
      </c>
      <c r="I159" s="13" t="s">
        <v>146</v>
      </c>
    </row>
    <row r="160" spans="2:10" ht="56.25" x14ac:dyDescent="0.3">
      <c r="B160" s="25"/>
      <c r="C160" s="78" t="s">
        <v>158</v>
      </c>
      <c r="D160" s="7">
        <v>133</v>
      </c>
      <c r="E160" s="7">
        <v>7.3</v>
      </c>
      <c r="F160" s="7">
        <v>4.7</v>
      </c>
      <c r="G160" s="7">
        <v>30.1</v>
      </c>
      <c r="H160" s="7">
        <v>194.91</v>
      </c>
      <c r="I160" s="7" t="s">
        <v>132</v>
      </c>
      <c r="J160" s="4"/>
    </row>
    <row r="161" spans="2:9" s="14" customFormat="1" x14ac:dyDescent="0.3">
      <c r="B161" s="50"/>
      <c r="C161" s="50" t="s">
        <v>42</v>
      </c>
      <c r="D161" s="67">
        <v>180</v>
      </c>
      <c r="E161" s="35">
        <v>0.12</v>
      </c>
      <c r="F161" s="31">
        <v>1.2E-2</v>
      </c>
      <c r="G161" s="35">
        <v>16.920000000000002</v>
      </c>
      <c r="H161" s="35">
        <v>64.8</v>
      </c>
      <c r="I161" s="35" t="s">
        <v>115</v>
      </c>
    </row>
    <row r="162" spans="2:9" ht="33.75" customHeight="1" x14ac:dyDescent="0.3">
      <c r="B162" s="25"/>
      <c r="C162" s="25" t="s">
        <v>60</v>
      </c>
      <c r="D162" s="30">
        <v>25</v>
      </c>
      <c r="E162" s="7">
        <v>2</v>
      </c>
      <c r="F162" s="7">
        <v>0.42</v>
      </c>
      <c r="G162" s="7">
        <v>15.75</v>
      </c>
      <c r="H162" s="7">
        <v>78</v>
      </c>
      <c r="I162" s="7" t="s">
        <v>12</v>
      </c>
    </row>
    <row r="163" spans="2:9" x14ac:dyDescent="0.3">
      <c r="B163" s="25"/>
      <c r="C163" s="43" t="s">
        <v>61</v>
      </c>
      <c r="D163" s="26">
        <v>30</v>
      </c>
      <c r="E163" s="13">
        <v>3.3</v>
      </c>
      <c r="F163" s="13">
        <v>0.54</v>
      </c>
      <c r="G163" s="13">
        <v>19.2</v>
      </c>
      <c r="H163" s="13">
        <v>95.1</v>
      </c>
      <c r="I163" s="13" t="s">
        <v>12</v>
      </c>
    </row>
    <row r="164" spans="2:9" x14ac:dyDescent="0.3">
      <c r="B164" s="28" t="s">
        <v>69</v>
      </c>
      <c r="C164" s="28"/>
      <c r="D164" s="29">
        <f>SUM(D157:D163)</f>
        <v>688</v>
      </c>
      <c r="E164" s="12">
        <f>SUM(E157:E163)</f>
        <v>22.770000000000003</v>
      </c>
      <c r="F164" s="12">
        <f>SUM(F157:F163)</f>
        <v>20.830000000000002</v>
      </c>
      <c r="G164" s="12">
        <f>SUM(G157:G163)</f>
        <v>105.88000000000001</v>
      </c>
      <c r="H164" s="12">
        <f>SUM(H157:H163)</f>
        <v>710.62</v>
      </c>
      <c r="I164" s="13"/>
    </row>
    <row r="165" spans="2:9" ht="37.5" x14ac:dyDescent="0.3">
      <c r="B165" s="43" t="s">
        <v>21</v>
      </c>
      <c r="C165" s="43" t="s">
        <v>83</v>
      </c>
      <c r="D165" s="26">
        <v>155</v>
      </c>
      <c r="E165" s="13">
        <v>7.1</v>
      </c>
      <c r="F165" s="13">
        <v>7.01</v>
      </c>
      <c r="G165" s="13">
        <v>29.63</v>
      </c>
      <c r="H165" s="13">
        <v>210</v>
      </c>
      <c r="I165" s="13" t="s">
        <v>84</v>
      </c>
    </row>
    <row r="166" spans="2:9" ht="33.75" customHeight="1" x14ac:dyDescent="0.3">
      <c r="B166" s="25"/>
      <c r="C166" s="25" t="s">
        <v>60</v>
      </c>
      <c r="D166" s="30">
        <v>25</v>
      </c>
      <c r="E166" s="7">
        <v>2</v>
      </c>
      <c r="F166" s="7">
        <v>0.42</v>
      </c>
      <c r="G166" s="7">
        <v>15.75</v>
      </c>
      <c r="H166" s="7">
        <v>78</v>
      </c>
      <c r="I166" s="7" t="s">
        <v>12</v>
      </c>
    </row>
    <row r="167" spans="2:9" x14ac:dyDescent="0.3">
      <c r="B167" s="25"/>
      <c r="C167" s="43" t="s">
        <v>10</v>
      </c>
      <c r="D167" s="30">
        <v>200</v>
      </c>
      <c r="E167" s="22">
        <v>7.0000000000000007E-2</v>
      </c>
      <c r="F167" s="22">
        <v>0.04</v>
      </c>
      <c r="G167" s="22">
        <v>11.1</v>
      </c>
      <c r="H167" s="22">
        <v>44.4</v>
      </c>
      <c r="I167" s="13" t="s">
        <v>43</v>
      </c>
    </row>
    <row r="168" spans="2:9" s="20" customFormat="1" ht="56.25" x14ac:dyDescent="0.3">
      <c r="B168" s="28" t="s">
        <v>97</v>
      </c>
      <c r="C168" s="28"/>
      <c r="D168" s="29">
        <f>SUM(D165:D167)</f>
        <v>380</v>
      </c>
      <c r="E168" s="12">
        <f>SUM(E165:E167)</f>
        <v>9.17</v>
      </c>
      <c r="F168" s="12">
        <f>SUM(F165:F167)</f>
        <v>7.47</v>
      </c>
      <c r="G168" s="12">
        <f>SUM(G165:G167)</f>
        <v>56.48</v>
      </c>
      <c r="H168" s="12">
        <f>SUM(H165:H167)</f>
        <v>332.4</v>
      </c>
      <c r="I168" s="12"/>
    </row>
    <row r="169" spans="2:9" x14ac:dyDescent="0.3">
      <c r="B169" s="25"/>
      <c r="C169" s="28" t="s">
        <v>22</v>
      </c>
      <c r="D169" s="54">
        <f>D153+D154+D164+D168</f>
        <v>1568</v>
      </c>
      <c r="E169" s="54">
        <f t="shared" ref="E169:G169" si="5">E153+E154+E164+E168</f>
        <v>39.330000000000005</v>
      </c>
      <c r="F169" s="54">
        <f t="shared" si="5"/>
        <v>41.41</v>
      </c>
      <c r="G169" s="54">
        <f t="shared" si="5"/>
        <v>245.2</v>
      </c>
      <c r="H169" s="55">
        <f>H153+H156+H164+H168</f>
        <v>1578.88</v>
      </c>
      <c r="I169" s="7"/>
    </row>
    <row r="170" spans="2:9" x14ac:dyDescent="0.3">
      <c r="B170" s="21"/>
      <c r="C170" s="21"/>
      <c r="D170" s="21"/>
      <c r="E170" s="42"/>
      <c r="F170" s="42"/>
      <c r="G170" s="42"/>
      <c r="H170" s="64">
        <f>(H169*100)/1800</f>
        <v>87.715555555555554</v>
      </c>
      <c r="I170" s="42" t="s">
        <v>86</v>
      </c>
    </row>
    <row r="171" spans="2:9" x14ac:dyDescent="0.3">
      <c r="B171" s="21"/>
      <c r="C171" s="21"/>
      <c r="D171" s="21"/>
      <c r="E171" s="42"/>
      <c r="F171" s="42"/>
      <c r="G171" s="42"/>
      <c r="H171" s="42"/>
      <c r="I171" s="42"/>
    </row>
    <row r="172" spans="2:9" x14ac:dyDescent="0.3">
      <c r="B172" s="21"/>
      <c r="C172" s="21"/>
      <c r="D172" s="21"/>
      <c r="E172" s="42"/>
      <c r="F172" s="42"/>
      <c r="G172" s="42"/>
      <c r="H172" s="42"/>
      <c r="I172" s="42"/>
    </row>
    <row r="173" spans="2:9" x14ac:dyDescent="0.3">
      <c r="B173" s="96" t="s">
        <v>0</v>
      </c>
      <c r="C173" s="96" t="s">
        <v>1</v>
      </c>
      <c r="D173" s="96" t="s">
        <v>2</v>
      </c>
      <c r="E173" s="99" t="s">
        <v>3</v>
      </c>
      <c r="F173" s="99"/>
      <c r="G173" s="99"/>
      <c r="H173" s="96" t="s">
        <v>4</v>
      </c>
      <c r="I173" s="96" t="s">
        <v>5</v>
      </c>
    </row>
    <row r="174" spans="2:9" x14ac:dyDescent="0.3">
      <c r="B174" s="96"/>
      <c r="C174" s="96"/>
      <c r="D174" s="96"/>
      <c r="E174" s="55" t="s">
        <v>6</v>
      </c>
      <c r="F174" s="55" t="s">
        <v>7</v>
      </c>
      <c r="G174" s="55" t="s">
        <v>8</v>
      </c>
      <c r="H174" s="96"/>
      <c r="I174" s="96"/>
    </row>
    <row r="175" spans="2:9" x14ac:dyDescent="0.3">
      <c r="B175" s="28" t="s">
        <v>50</v>
      </c>
      <c r="C175" s="28"/>
      <c r="D175" s="54"/>
      <c r="E175" s="55"/>
      <c r="F175" s="55"/>
      <c r="G175" s="55"/>
      <c r="H175" s="55"/>
      <c r="I175" s="55"/>
    </row>
    <row r="176" spans="2:9" ht="37.5" x14ac:dyDescent="0.3">
      <c r="B176" s="28" t="s">
        <v>9</v>
      </c>
      <c r="C176" s="25" t="s">
        <v>151</v>
      </c>
      <c r="D176" s="26">
        <v>160</v>
      </c>
      <c r="E176" s="13">
        <v>5.8</v>
      </c>
      <c r="F176" s="13">
        <v>6.8</v>
      </c>
      <c r="G176" s="13">
        <v>27.4</v>
      </c>
      <c r="H176" s="13">
        <v>194.3</v>
      </c>
      <c r="I176" s="13" t="s">
        <v>51</v>
      </c>
    </row>
    <row r="177" spans="1:19" ht="37.5" x14ac:dyDescent="0.3">
      <c r="B177" s="25"/>
      <c r="C177" s="25" t="s">
        <v>210</v>
      </c>
      <c r="D177" s="26">
        <v>200</v>
      </c>
      <c r="E177" s="13">
        <v>3.17</v>
      </c>
      <c r="F177" s="13">
        <v>2.68</v>
      </c>
      <c r="G177" s="13">
        <v>15.96</v>
      </c>
      <c r="H177" s="13">
        <v>101.11</v>
      </c>
      <c r="I177" s="13" t="s">
        <v>25</v>
      </c>
    </row>
    <row r="178" spans="1:19" x14ac:dyDescent="0.3">
      <c r="B178" s="25"/>
      <c r="C178" s="43" t="s">
        <v>201</v>
      </c>
      <c r="D178" s="30">
        <v>30</v>
      </c>
      <c r="E178" s="37">
        <v>3.36</v>
      </c>
      <c r="F178" s="37">
        <v>1.29</v>
      </c>
      <c r="G178" s="37">
        <v>19.739999999999998</v>
      </c>
      <c r="H178" s="37">
        <v>104.1</v>
      </c>
      <c r="I178" s="37" t="s">
        <v>102</v>
      </c>
    </row>
    <row r="179" spans="1:19" x14ac:dyDescent="0.3">
      <c r="B179" s="25"/>
      <c r="C179" s="43" t="s">
        <v>26</v>
      </c>
      <c r="D179" s="30">
        <v>10</v>
      </c>
      <c r="E179" s="7">
        <v>2.63</v>
      </c>
      <c r="F179" s="8">
        <v>2.66</v>
      </c>
      <c r="G179" s="7">
        <v>0</v>
      </c>
      <c r="H179" s="7">
        <v>34</v>
      </c>
      <c r="I179" s="7" t="s">
        <v>103</v>
      </c>
    </row>
    <row r="180" spans="1:19" ht="37.5" x14ac:dyDescent="0.3">
      <c r="A180" s="20"/>
      <c r="B180" s="28" t="s">
        <v>67</v>
      </c>
      <c r="C180" s="25"/>
      <c r="D180" s="29">
        <f>D176+D177+D178+D179</f>
        <v>400</v>
      </c>
      <c r="E180" s="29">
        <f t="shared" ref="E180:H180" si="6">E176+E177+E178+E179</f>
        <v>14.959999999999997</v>
      </c>
      <c r="F180" s="29">
        <f t="shared" si="6"/>
        <v>13.43</v>
      </c>
      <c r="G180" s="29">
        <f t="shared" si="6"/>
        <v>63.099999999999994</v>
      </c>
      <c r="H180" s="29">
        <f t="shared" si="6"/>
        <v>433.51</v>
      </c>
      <c r="I180" s="13"/>
    </row>
    <row r="181" spans="1:19" ht="37.5" x14ac:dyDescent="0.3">
      <c r="B181" s="25" t="s">
        <v>14</v>
      </c>
      <c r="C181" s="25" t="s">
        <v>183</v>
      </c>
      <c r="D181" s="26">
        <v>150</v>
      </c>
      <c r="E181" s="13">
        <v>4.4000000000000004</v>
      </c>
      <c r="F181" s="10">
        <v>3.8</v>
      </c>
      <c r="G181" s="13">
        <v>6</v>
      </c>
      <c r="H181" s="13">
        <v>75</v>
      </c>
      <c r="I181" s="7" t="s">
        <v>118</v>
      </c>
      <c r="M181" s="3"/>
      <c r="N181" s="5"/>
      <c r="O181" s="6"/>
      <c r="P181" s="41"/>
      <c r="Q181" s="6"/>
      <c r="R181" s="6"/>
      <c r="S181" s="4"/>
    </row>
    <row r="182" spans="1:19" ht="56.25" x14ac:dyDescent="0.3">
      <c r="B182" s="28" t="s">
        <v>78</v>
      </c>
      <c r="C182" s="28"/>
      <c r="D182" s="29">
        <f>D181</f>
        <v>150</v>
      </c>
      <c r="E182" s="29">
        <f t="shared" ref="E182:H182" si="7">E181</f>
        <v>4.4000000000000004</v>
      </c>
      <c r="F182" s="29">
        <f t="shared" si="7"/>
        <v>3.8</v>
      </c>
      <c r="G182" s="29">
        <f t="shared" si="7"/>
        <v>6</v>
      </c>
      <c r="H182" s="29">
        <f t="shared" si="7"/>
        <v>75</v>
      </c>
      <c r="I182" s="13"/>
    </row>
    <row r="183" spans="1:19" x14ac:dyDescent="0.3">
      <c r="B183" s="28" t="s">
        <v>17</v>
      </c>
      <c r="C183" s="25" t="s">
        <v>134</v>
      </c>
      <c r="D183" s="26">
        <v>50</v>
      </c>
      <c r="E183" s="13">
        <v>0.92</v>
      </c>
      <c r="F183" s="13">
        <v>3.58</v>
      </c>
      <c r="G183" s="13">
        <v>3.1</v>
      </c>
      <c r="H183" s="13">
        <v>35.799999999999997</v>
      </c>
      <c r="I183" s="13" t="s">
        <v>135</v>
      </c>
    </row>
    <row r="184" spans="1:19" ht="56.25" x14ac:dyDescent="0.3">
      <c r="B184" s="25"/>
      <c r="C184" s="43" t="s">
        <v>87</v>
      </c>
      <c r="D184" s="26">
        <v>195</v>
      </c>
      <c r="E184" s="13">
        <v>5.5</v>
      </c>
      <c r="F184" s="13">
        <v>3.1</v>
      </c>
      <c r="G184" s="13">
        <v>21.42</v>
      </c>
      <c r="H184" s="13">
        <v>137.69999999999999</v>
      </c>
      <c r="I184" s="13" t="s">
        <v>80</v>
      </c>
    </row>
    <row r="185" spans="1:19" ht="40.5" x14ac:dyDescent="0.3">
      <c r="B185" s="25"/>
      <c r="C185" s="79" t="s">
        <v>159</v>
      </c>
      <c r="D185" s="52">
        <v>200</v>
      </c>
      <c r="E185" s="53">
        <v>16.260000000000002</v>
      </c>
      <c r="F185" s="53">
        <v>21.64</v>
      </c>
      <c r="G185" s="53">
        <v>16.12</v>
      </c>
      <c r="H185" s="53">
        <v>325.27999999999997</v>
      </c>
      <c r="I185" s="53" t="s">
        <v>82</v>
      </c>
      <c r="J185" s="85"/>
    </row>
    <row r="186" spans="1:19" ht="37.5" x14ac:dyDescent="0.3">
      <c r="B186" s="25"/>
      <c r="C186" s="43" t="s">
        <v>20</v>
      </c>
      <c r="D186" s="26">
        <v>180</v>
      </c>
      <c r="E186" s="13">
        <v>0.4</v>
      </c>
      <c r="F186" s="13">
        <v>1.7999999999999999E-2</v>
      </c>
      <c r="G186" s="13">
        <v>25</v>
      </c>
      <c r="H186" s="13">
        <v>101.7</v>
      </c>
      <c r="I186" s="13" t="s">
        <v>28</v>
      </c>
    </row>
    <row r="187" spans="1:19" ht="33.75" customHeight="1" x14ac:dyDescent="0.3">
      <c r="B187" s="25"/>
      <c r="C187" s="25" t="s">
        <v>60</v>
      </c>
      <c r="D187" s="30">
        <v>25</v>
      </c>
      <c r="E187" s="7">
        <v>2</v>
      </c>
      <c r="F187" s="7">
        <v>0.42</v>
      </c>
      <c r="G187" s="7">
        <v>15.75</v>
      </c>
      <c r="H187" s="7">
        <v>78</v>
      </c>
      <c r="I187" s="7" t="s">
        <v>12</v>
      </c>
    </row>
    <row r="188" spans="1:19" x14ac:dyDescent="0.3">
      <c r="B188" s="25"/>
      <c r="C188" s="43" t="s">
        <v>61</v>
      </c>
      <c r="D188" s="26">
        <v>30</v>
      </c>
      <c r="E188" s="13">
        <v>3.3</v>
      </c>
      <c r="F188" s="13">
        <v>0.54</v>
      </c>
      <c r="G188" s="13">
        <v>19.2</v>
      </c>
      <c r="H188" s="13">
        <v>95.1</v>
      </c>
      <c r="I188" s="13" t="s">
        <v>12</v>
      </c>
    </row>
    <row r="189" spans="1:19" s="20" customFormat="1" x14ac:dyDescent="0.3">
      <c r="B189" s="28" t="s">
        <v>69</v>
      </c>
      <c r="C189" s="28"/>
      <c r="D189" s="29">
        <f>SUM(D183:D188)</f>
        <v>680</v>
      </c>
      <c r="E189" s="12">
        <f>SUM(E183:E188)</f>
        <v>28.38</v>
      </c>
      <c r="F189" s="12">
        <f>SUM(F183:F188)</f>
        <v>29.298000000000002</v>
      </c>
      <c r="G189" s="12">
        <f>SUM(G183:G188)</f>
        <v>100.59</v>
      </c>
      <c r="H189" s="12">
        <f>SUM(H183:H188)</f>
        <v>773.58</v>
      </c>
      <c r="I189" s="12"/>
    </row>
    <row r="190" spans="1:19" x14ac:dyDescent="0.3">
      <c r="B190" s="25"/>
      <c r="C190" s="28"/>
      <c r="D190" s="29"/>
      <c r="E190" s="12"/>
      <c r="F190" s="12"/>
      <c r="G190" s="12"/>
      <c r="H190" s="12"/>
      <c r="I190" s="13"/>
    </row>
    <row r="191" spans="1:19" x14ac:dyDescent="0.3">
      <c r="B191" s="21"/>
      <c r="C191" s="21"/>
      <c r="D191" s="21"/>
      <c r="E191" s="42"/>
      <c r="F191" s="42"/>
      <c r="G191" s="42"/>
      <c r="H191" s="42"/>
      <c r="I191" s="42"/>
    </row>
    <row r="192" spans="1:19" ht="56.25" x14ac:dyDescent="0.3">
      <c r="B192" s="25" t="s">
        <v>21</v>
      </c>
      <c r="C192" s="18" t="s">
        <v>160</v>
      </c>
      <c r="D192" s="15">
        <v>154</v>
      </c>
      <c r="E192" s="15">
        <v>6.1</v>
      </c>
      <c r="F192" s="15">
        <v>5.7</v>
      </c>
      <c r="G192" s="15">
        <v>55.9</v>
      </c>
      <c r="H192" s="15">
        <v>296</v>
      </c>
      <c r="I192" s="15" t="s">
        <v>126</v>
      </c>
    </row>
    <row r="193" spans="2:9" x14ac:dyDescent="0.3">
      <c r="B193" s="25"/>
      <c r="C193" s="43" t="s">
        <v>79</v>
      </c>
      <c r="D193" s="30">
        <v>50</v>
      </c>
      <c r="E193" s="7">
        <v>6.58</v>
      </c>
      <c r="F193" s="7">
        <v>3.91</v>
      </c>
      <c r="G193" s="7">
        <v>31.5</v>
      </c>
      <c r="H193" s="7">
        <v>158.57</v>
      </c>
      <c r="I193" s="7" t="s">
        <v>30</v>
      </c>
    </row>
    <row r="194" spans="2:9" x14ac:dyDescent="0.3">
      <c r="B194" s="25"/>
      <c r="C194" s="25" t="s">
        <v>10</v>
      </c>
      <c r="D194" s="30">
        <v>200</v>
      </c>
      <c r="E194" s="22">
        <v>7.0000000000000007E-2</v>
      </c>
      <c r="F194" s="22">
        <v>0.04</v>
      </c>
      <c r="G194" s="22">
        <v>11.1</v>
      </c>
      <c r="H194" s="22">
        <v>44.4</v>
      </c>
      <c r="I194" s="13" t="s">
        <v>43</v>
      </c>
    </row>
    <row r="195" spans="2:9" ht="33.75" customHeight="1" x14ac:dyDescent="0.3">
      <c r="B195" s="25"/>
      <c r="C195" s="25" t="s">
        <v>60</v>
      </c>
      <c r="D195" s="30">
        <v>25</v>
      </c>
      <c r="E195" s="7">
        <v>2</v>
      </c>
      <c r="F195" s="7">
        <v>0.42</v>
      </c>
      <c r="G195" s="7">
        <v>15.75</v>
      </c>
      <c r="H195" s="7">
        <v>78</v>
      </c>
      <c r="I195" s="7" t="s">
        <v>12</v>
      </c>
    </row>
    <row r="196" spans="2:9" ht="56.25" x14ac:dyDescent="0.3">
      <c r="B196" s="28" t="s">
        <v>97</v>
      </c>
      <c r="C196" s="28"/>
      <c r="D196" s="29">
        <f>SUM(D192:D195)</f>
        <v>429</v>
      </c>
      <c r="E196" s="12">
        <f>SUM(E192:E195)</f>
        <v>14.75</v>
      </c>
      <c r="F196" s="12">
        <f>SUM(F192:F195)</f>
        <v>10.069999999999999</v>
      </c>
      <c r="G196" s="12">
        <f>SUM(G192:G195)</f>
        <v>114.25</v>
      </c>
      <c r="H196" s="12">
        <f>SUM(H192:H195)</f>
        <v>576.97</v>
      </c>
      <c r="I196" s="63"/>
    </row>
    <row r="197" spans="2:9" x14ac:dyDescent="0.3">
      <c r="B197" s="21"/>
      <c r="C197" s="28" t="s">
        <v>22</v>
      </c>
      <c r="D197" s="29">
        <f>D180+D182+D189+D196</f>
        <v>1659</v>
      </c>
      <c r="E197" s="29">
        <f>E180+E182+E189+E196</f>
        <v>62.489999999999995</v>
      </c>
      <c r="F197" s="29">
        <f>F180+F182+F189+F196</f>
        <v>56.598000000000006</v>
      </c>
      <c r="G197" s="29">
        <f>G180+G182+G189+G196</f>
        <v>283.94</v>
      </c>
      <c r="H197" s="29">
        <f>H180+H182+H189+H196</f>
        <v>1859.0600000000002</v>
      </c>
      <c r="I197" s="63"/>
    </row>
    <row r="198" spans="2:9" x14ac:dyDescent="0.3">
      <c r="B198" s="43"/>
      <c r="C198" s="21"/>
      <c r="D198" s="21"/>
      <c r="E198" s="42"/>
      <c r="F198" s="42"/>
      <c r="G198" s="42"/>
      <c r="H198" s="56">
        <f>(H197*100)/1800</f>
        <v>103.28111111111113</v>
      </c>
      <c r="I198" s="42" t="s">
        <v>86</v>
      </c>
    </row>
    <row r="199" spans="2:9" x14ac:dyDescent="0.3">
      <c r="B199" s="43"/>
      <c r="C199" s="21"/>
      <c r="D199" s="21"/>
      <c r="E199" s="42"/>
      <c r="F199" s="42"/>
      <c r="G199" s="42"/>
      <c r="H199" s="42"/>
      <c r="I199" s="42"/>
    </row>
    <row r="200" spans="2:9" x14ac:dyDescent="0.3">
      <c r="B200" s="94" t="s">
        <v>0</v>
      </c>
      <c r="C200" s="94" t="s">
        <v>1</v>
      </c>
      <c r="D200" s="94" t="s">
        <v>2</v>
      </c>
      <c r="E200" s="97" t="s">
        <v>3</v>
      </c>
      <c r="F200" s="97"/>
      <c r="G200" s="97"/>
      <c r="H200" s="94" t="s">
        <v>4</v>
      </c>
      <c r="I200" s="94" t="s">
        <v>5</v>
      </c>
    </row>
    <row r="201" spans="2:9" ht="30.75" customHeight="1" x14ac:dyDescent="0.3">
      <c r="B201" s="94"/>
      <c r="C201" s="94"/>
      <c r="D201" s="94"/>
      <c r="E201" s="98" t="s">
        <v>6</v>
      </c>
      <c r="F201" s="98" t="s">
        <v>7</v>
      </c>
      <c r="G201" s="98" t="s">
        <v>8</v>
      </c>
      <c r="H201" s="94"/>
      <c r="I201" s="94"/>
    </row>
    <row r="202" spans="2:9" x14ac:dyDescent="0.3">
      <c r="B202" s="28" t="s">
        <v>52</v>
      </c>
      <c r="C202" s="28"/>
      <c r="D202" s="54"/>
      <c r="E202" s="12"/>
      <c r="F202" s="55"/>
      <c r="G202" s="55"/>
      <c r="H202" s="55"/>
      <c r="I202" s="55"/>
    </row>
    <row r="203" spans="2:9" ht="37.5" x14ac:dyDescent="0.3">
      <c r="B203" s="25" t="s">
        <v>9</v>
      </c>
      <c r="C203" s="25" t="s">
        <v>161</v>
      </c>
      <c r="D203" s="26">
        <v>165</v>
      </c>
      <c r="E203" s="13">
        <v>5.67</v>
      </c>
      <c r="F203" s="13">
        <v>6.11</v>
      </c>
      <c r="G203" s="13">
        <v>29.57</v>
      </c>
      <c r="H203" s="13">
        <v>197.14</v>
      </c>
      <c r="I203" s="7" t="s">
        <v>147</v>
      </c>
    </row>
    <row r="204" spans="2:9" x14ac:dyDescent="0.3">
      <c r="B204" s="25"/>
      <c r="C204" s="25" t="s">
        <v>10</v>
      </c>
      <c r="D204" s="30">
        <v>200</v>
      </c>
      <c r="E204" s="22">
        <v>7.0000000000000007E-2</v>
      </c>
      <c r="F204" s="22">
        <v>0.04</v>
      </c>
      <c r="G204" s="22">
        <v>11.1</v>
      </c>
      <c r="H204" s="22">
        <v>44.4</v>
      </c>
      <c r="I204" s="7" t="s">
        <v>43</v>
      </c>
    </row>
    <row r="205" spans="2:9" ht="37.5" x14ac:dyDescent="0.3">
      <c r="B205" s="25"/>
      <c r="C205" s="43" t="s">
        <v>186</v>
      </c>
      <c r="D205" s="30">
        <v>35</v>
      </c>
      <c r="E205" s="23">
        <v>2.14</v>
      </c>
      <c r="F205" s="23">
        <v>6.6</v>
      </c>
      <c r="G205" s="23">
        <v>12.79</v>
      </c>
      <c r="H205" s="23">
        <v>119</v>
      </c>
      <c r="I205" s="23" t="s">
        <v>187</v>
      </c>
    </row>
    <row r="206" spans="2:9" ht="37.5" x14ac:dyDescent="0.3">
      <c r="B206" s="28" t="s">
        <v>67</v>
      </c>
      <c r="C206" s="28"/>
      <c r="D206" s="29">
        <f>SUM(D203:D205)</f>
        <v>400</v>
      </c>
      <c r="E206" s="12">
        <f>SUM(E203:E205)</f>
        <v>7.8800000000000008</v>
      </c>
      <c r="F206" s="12">
        <f>SUM(F203:F205)</f>
        <v>12.75</v>
      </c>
      <c r="G206" s="12">
        <f>SUM(G203:G205)</f>
        <v>53.46</v>
      </c>
      <c r="H206" s="12">
        <f>SUM(H203:H205)</f>
        <v>360.53999999999996</v>
      </c>
      <c r="I206" s="7"/>
    </row>
    <row r="207" spans="2:9" ht="37.5" x14ac:dyDescent="0.3">
      <c r="B207" s="25" t="s">
        <v>14</v>
      </c>
      <c r="C207" s="43" t="s">
        <v>15</v>
      </c>
      <c r="D207" s="26">
        <v>100</v>
      </c>
      <c r="E207" s="13">
        <v>0.75</v>
      </c>
      <c r="F207" s="13">
        <v>0</v>
      </c>
      <c r="G207" s="13">
        <v>10.050000000000001</v>
      </c>
      <c r="H207" s="13">
        <v>42.7</v>
      </c>
      <c r="I207" s="13" t="s">
        <v>16</v>
      </c>
    </row>
    <row r="208" spans="2:9" x14ac:dyDescent="0.3">
      <c r="B208" s="25"/>
      <c r="C208" s="43" t="s">
        <v>180</v>
      </c>
      <c r="D208" s="26">
        <v>14</v>
      </c>
      <c r="E208" s="13">
        <v>1.03</v>
      </c>
      <c r="F208" s="13">
        <v>1.54</v>
      </c>
      <c r="G208" s="13">
        <v>9.9</v>
      </c>
      <c r="H208" s="13">
        <v>57.5</v>
      </c>
      <c r="I208" s="13"/>
    </row>
    <row r="209" spans="1:9" ht="56.25" x14ac:dyDescent="0.3">
      <c r="B209" s="28" t="s">
        <v>68</v>
      </c>
      <c r="C209" s="28"/>
      <c r="D209" s="29">
        <f>SUM(D207)</f>
        <v>100</v>
      </c>
      <c r="E209" s="12">
        <f>SUM(E207)</f>
        <v>0.75</v>
      </c>
      <c r="F209" s="12">
        <f>SUM(F207)</f>
        <v>0</v>
      </c>
      <c r="G209" s="12">
        <f>SUM(G207)</f>
        <v>10.050000000000001</v>
      </c>
      <c r="H209" s="12">
        <f>SUM(H207)</f>
        <v>42.7</v>
      </c>
      <c r="I209" s="7"/>
    </row>
    <row r="210" spans="1:9" x14ac:dyDescent="0.3">
      <c r="B210" s="25" t="s">
        <v>17</v>
      </c>
      <c r="C210" s="25" t="s">
        <v>89</v>
      </c>
      <c r="D210" s="26">
        <v>50</v>
      </c>
      <c r="E210" s="13">
        <v>0.81</v>
      </c>
      <c r="F210" s="13">
        <v>3.69</v>
      </c>
      <c r="G210" s="13">
        <v>2.87</v>
      </c>
      <c r="H210" s="13">
        <v>47.5</v>
      </c>
      <c r="I210" s="13" t="s">
        <v>53</v>
      </c>
    </row>
    <row r="211" spans="1:9" x14ac:dyDescent="0.3">
      <c r="B211" s="25"/>
      <c r="C211" s="58" t="s">
        <v>113</v>
      </c>
      <c r="D211" s="26">
        <v>200</v>
      </c>
      <c r="E211" s="13">
        <v>2.1</v>
      </c>
      <c r="F211" s="10">
        <v>3.4</v>
      </c>
      <c r="G211" s="13">
        <v>9.3000000000000007</v>
      </c>
      <c r="H211" s="35">
        <v>77</v>
      </c>
      <c r="I211" s="13" t="s">
        <v>112</v>
      </c>
    </row>
    <row r="212" spans="1:9" ht="40.5" x14ac:dyDescent="0.3">
      <c r="B212" s="25"/>
      <c r="C212" s="79" t="s">
        <v>214</v>
      </c>
      <c r="D212" s="52">
        <v>95</v>
      </c>
      <c r="E212" s="53">
        <v>8.35</v>
      </c>
      <c r="F212" s="53">
        <v>12.35</v>
      </c>
      <c r="G212" s="53">
        <v>9.0500000000000007</v>
      </c>
      <c r="H212" s="53">
        <v>181</v>
      </c>
      <c r="I212" s="53" t="s">
        <v>215</v>
      </c>
    </row>
    <row r="213" spans="1:9" ht="37.5" x14ac:dyDescent="0.3">
      <c r="B213" s="25"/>
      <c r="C213" s="25" t="s">
        <v>18</v>
      </c>
      <c r="D213" s="26">
        <v>130</v>
      </c>
      <c r="E213" s="13">
        <v>4.8</v>
      </c>
      <c r="F213" s="13">
        <v>3.9</v>
      </c>
      <c r="G213" s="13">
        <v>22.9</v>
      </c>
      <c r="H213" s="13">
        <v>145.9</v>
      </c>
      <c r="I213" s="7" t="s">
        <v>19</v>
      </c>
    </row>
    <row r="214" spans="1:9" x14ac:dyDescent="0.3">
      <c r="A214" s="1" t="s">
        <v>88</v>
      </c>
      <c r="B214" s="25"/>
      <c r="C214" s="43" t="s">
        <v>42</v>
      </c>
      <c r="D214" s="30">
        <v>180</v>
      </c>
      <c r="E214" s="7">
        <v>0</v>
      </c>
      <c r="F214" s="7">
        <v>0</v>
      </c>
      <c r="G214" s="7">
        <v>21.15</v>
      </c>
      <c r="H214" s="7">
        <v>80.099999999999994</v>
      </c>
      <c r="I214" s="7" t="s">
        <v>70</v>
      </c>
    </row>
    <row r="215" spans="1:9" ht="33.75" customHeight="1" x14ac:dyDescent="0.3">
      <c r="B215" s="25"/>
      <c r="C215" s="25" t="s">
        <v>60</v>
      </c>
      <c r="D215" s="30">
        <v>25</v>
      </c>
      <c r="E215" s="7">
        <v>2</v>
      </c>
      <c r="F215" s="7">
        <v>0.42</v>
      </c>
      <c r="G215" s="7">
        <v>15.75</v>
      </c>
      <c r="H215" s="7">
        <v>78</v>
      </c>
      <c r="I215" s="7" t="s">
        <v>12</v>
      </c>
    </row>
    <row r="216" spans="1:9" x14ac:dyDescent="0.3">
      <c r="B216" s="25"/>
      <c r="C216" s="43" t="s">
        <v>61</v>
      </c>
      <c r="D216" s="26">
        <v>30</v>
      </c>
      <c r="E216" s="13">
        <v>3.3</v>
      </c>
      <c r="F216" s="13">
        <v>0.54</v>
      </c>
      <c r="G216" s="13">
        <v>19.2</v>
      </c>
      <c r="H216" s="13">
        <v>95.1</v>
      </c>
      <c r="I216" s="13" t="s">
        <v>12</v>
      </c>
    </row>
    <row r="217" spans="1:9" x14ac:dyDescent="0.3">
      <c r="B217" s="28" t="s">
        <v>99</v>
      </c>
      <c r="C217" s="28"/>
      <c r="D217" s="29">
        <f>SUM(D210:D216)</f>
        <v>710</v>
      </c>
      <c r="E217" s="12">
        <f>SUM(E210:E216)</f>
        <v>21.36</v>
      </c>
      <c r="F217" s="12">
        <f>SUM(F210:F216)</f>
        <v>24.299999999999997</v>
      </c>
      <c r="G217" s="12">
        <f>SUM(G210:G216)</f>
        <v>100.22000000000001</v>
      </c>
      <c r="H217" s="12">
        <f>SUM(H210:H216)</f>
        <v>704.6</v>
      </c>
      <c r="I217" s="7"/>
    </row>
    <row r="218" spans="1:9" ht="37.5" x14ac:dyDescent="0.3">
      <c r="B218" s="25" t="s">
        <v>21</v>
      </c>
      <c r="C218" s="50" t="s">
        <v>153</v>
      </c>
      <c r="D218" s="59">
        <v>150</v>
      </c>
      <c r="E218" s="60">
        <v>13.27</v>
      </c>
      <c r="F218" s="61">
        <v>23.75</v>
      </c>
      <c r="G218" s="60">
        <v>2.65</v>
      </c>
      <c r="H218" s="60">
        <v>277.05</v>
      </c>
      <c r="I218" s="60" t="s">
        <v>119</v>
      </c>
    </row>
    <row r="219" spans="1:9" ht="20.25" x14ac:dyDescent="0.3">
      <c r="B219" s="25"/>
      <c r="C219" s="50" t="s">
        <v>177</v>
      </c>
      <c r="D219" s="59">
        <v>15</v>
      </c>
      <c r="E219" s="60">
        <v>0.45</v>
      </c>
      <c r="F219" s="61">
        <v>0</v>
      </c>
      <c r="G219" s="60">
        <v>0.9</v>
      </c>
      <c r="H219" s="60">
        <v>5.25</v>
      </c>
      <c r="I219" s="60"/>
    </row>
    <row r="220" spans="1:9" x14ac:dyDescent="0.3">
      <c r="B220" s="25"/>
      <c r="C220" s="25" t="s">
        <v>10</v>
      </c>
      <c r="D220" s="30">
        <v>200</v>
      </c>
      <c r="E220" s="22">
        <v>7.0000000000000007E-2</v>
      </c>
      <c r="F220" s="22">
        <v>0.04</v>
      </c>
      <c r="G220" s="22">
        <v>11.1</v>
      </c>
      <c r="H220" s="22">
        <v>44.4</v>
      </c>
      <c r="I220" s="7" t="s">
        <v>43</v>
      </c>
    </row>
    <row r="221" spans="1:9" x14ac:dyDescent="0.3">
      <c r="B221" s="25"/>
      <c r="C221" s="25" t="s">
        <v>56</v>
      </c>
      <c r="D221" s="26">
        <v>100</v>
      </c>
      <c r="E221" s="13">
        <v>0.4</v>
      </c>
      <c r="F221" s="13">
        <v>0.4</v>
      </c>
      <c r="G221" s="13">
        <v>0.4</v>
      </c>
      <c r="H221" s="13">
        <v>44</v>
      </c>
      <c r="I221" s="7" t="s">
        <v>39</v>
      </c>
    </row>
    <row r="222" spans="1:9" ht="33.75" customHeight="1" x14ac:dyDescent="0.3">
      <c r="B222" s="25"/>
      <c r="C222" s="25" t="s">
        <v>60</v>
      </c>
      <c r="D222" s="30">
        <v>25</v>
      </c>
      <c r="E222" s="7">
        <v>2</v>
      </c>
      <c r="F222" s="7">
        <v>0.42</v>
      </c>
      <c r="G222" s="7">
        <v>15.75</v>
      </c>
      <c r="H222" s="7">
        <v>78</v>
      </c>
      <c r="I222" s="7" t="s">
        <v>12</v>
      </c>
    </row>
    <row r="223" spans="1:9" ht="56.25" x14ac:dyDescent="0.3">
      <c r="B223" s="28" t="s">
        <v>97</v>
      </c>
      <c r="C223" s="28"/>
      <c r="D223" s="29">
        <f>SUM(D218:D222)</f>
        <v>490</v>
      </c>
      <c r="E223" s="12">
        <f>SUM(E218:E222)</f>
        <v>16.189999999999998</v>
      </c>
      <c r="F223" s="12">
        <f>SUM(F218:F222)</f>
        <v>24.61</v>
      </c>
      <c r="G223" s="12">
        <f>SUM(G218:G222)</f>
        <v>30.799999999999997</v>
      </c>
      <c r="H223" s="12">
        <f>SUM(H218:H222)</f>
        <v>448.7</v>
      </c>
      <c r="I223" s="7"/>
    </row>
    <row r="224" spans="1:9" x14ac:dyDescent="0.3">
      <c r="B224" s="25"/>
      <c r="C224" s="28" t="s">
        <v>22</v>
      </c>
      <c r="D224" s="29">
        <f>D206+D209+D217+D223</f>
        <v>1700</v>
      </c>
      <c r="E224" s="29">
        <f t="shared" ref="E224:H224" si="8">E206+E209+E217+E223</f>
        <v>46.18</v>
      </c>
      <c r="F224" s="29">
        <f t="shared" si="8"/>
        <v>61.66</v>
      </c>
      <c r="G224" s="29">
        <f t="shared" si="8"/>
        <v>194.53000000000003</v>
      </c>
      <c r="H224" s="29">
        <f t="shared" si="8"/>
        <v>1556.54</v>
      </c>
      <c r="I224" s="7"/>
    </row>
    <row r="225" spans="2:10" x14ac:dyDescent="0.3">
      <c r="B225" s="25"/>
      <c r="C225" s="25"/>
      <c r="D225" s="26"/>
      <c r="E225" s="13"/>
      <c r="F225" s="13"/>
      <c r="G225" s="13"/>
      <c r="H225" s="80">
        <f>(H224*100)/1800</f>
        <v>86.474444444444444</v>
      </c>
      <c r="I225" s="30"/>
      <c r="J225" s="1" t="s">
        <v>86</v>
      </c>
    </row>
    <row r="226" spans="2:10" x14ac:dyDescent="0.3">
      <c r="B226" s="25"/>
      <c r="C226" s="25"/>
      <c r="D226" s="26"/>
      <c r="E226" s="13"/>
      <c r="F226" s="13"/>
      <c r="G226" s="13"/>
      <c r="H226" s="13"/>
      <c r="I226" s="7"/>
    </row>
    <row r="227" spans="2:10" x14ac:dyDescent="0.3">
      <c r="B227" s="93" t="s">
        <v>0</v>
      </c>
      <c r="C227" s="94" t="s">
        <v>1</v>
      </c>
      <c r="D227" s="94" t="s">
        <v>2</v>
      </c>
      <c r="E227" s="97" t="s">
        <v>3</v>
      </c>
      <c r="F227" s="97"/>
      <c r="G227" s="97"/>
      <c r="H227" s="94" t="s">
        <v>4</v>
      </c>
      <c r="I227" s="94" t="s">
        <v>5</v>
      </c>
    </row>
    <row r="228" spans="2:10" x14ac:dyDescent="0.3">
      <c r="B228" s="93"/>
      <c r="C228" s="94"/>
      <c r="D228" s="94"/>
      <c r="E228" s="98" t="s">
        <v>6</v>
      </c>
      <c r="F228" s="98" t="s">
        <v>7</v>
      </c>
      <c r="G228" s="98" t="s">
        <v>8</v>
      </c>
      <c r="H228" s="94"/>
      <c r="I228" s="94"/>
    </row>
    <row r="229" spans="2:10" x14ac:dyDescent="0.3">
      <c r="B229" s="28"/>
      <c r="C229" s="54"/>
      <c r="D229" s="54"/>
      <c r="E229" s="55"/>
      <c r="F229" s="55"/>
      <c r="G229" s="55"/>
      <c r="H229" s="55"/>
      <c r="I229" s="55"/>
    </row>
    <row r="230" spans="2:10" x14ac:dyDescent="0.3">
      <c r="B230" s="28" t="s">
        <v>57</v>
      </c>
      <c r="C230" s="54"/>
      <c r="D230" s="54"/>
      <c r="E230" s="55"/>
      <c r="F230" s="55"/>
      <c r="G230" s="55"/>
      <c r="H230" s="55"/>
      <c r="I230" s="55"/>
    </row>
    <row r="231" spans="2:10" ht="50.25" customHeight="1" x14ac:dyDescent="0.3">
      <c r="B231" s="25" t="s">
        <v>9</v>
      </c>
      <c r="C231" s="18" t="s">
        <v>202</v>
      </c>
      <c r="D231" s="17">
        <v>165</v>
      </c>
      <c r="E231" s="16">
        <v>3.8</v>
      </c>
      <c r="F231" s="16">
        <v>5.9</v>
      </c>
      <c r="G231" s="16">
        <v>17.600000000000001</v>
      </c>
      <c r="H231" s="16">
        <v>138</v>
      </c>
      <c r="I231" s="13" t="s">
        <v>127</v>
      </c>
    </row>
    <row r="232" spans="2:10" x14ac:dyDescent="0.3">
      <c r="B232" s="25"/>
      <c r="C232" s="43" t="s">
        <v>201</v>
      </c>
      <c r="D232" s="30">
        <v>30</v>
      </c>
      <c r="E232" s="37">
        <v>3.36</v>
      </c>
      <c r="F232" s="37">
        <v>1.29</v>
      </c>
      <c r="G232" s="37">
        <v>19.739999999999998</v>
      </c>
      <c r="H232" s="82">
        <v>104.1</v>
      </c>
      <c r="I232" s="37" t="s">
        <v>102</v>
      </c>
    </row>
    <row r="233" spans="2:10" x14ac:dyDescent="0.3">
      <c r="B233" s="25"/>
      <c r="C233" s="43" t="s">
        <v>26</v>
      </c>
      <c r="D233" s="30">
        <v>10</v>
      </c>
      <c r="E233" s="7">
        <v>2.63</v>
      </c>
      <c r="F233" s="8">
        <v>2.66</v>
      </c>
      <c r="G233" s="7">
        <v>0</v>
      </c>
      <c r="H233" s="7">
        <v>34</v>
      </c>
      <c r="I233" s="7" t="s">
        <v>103</v>
      </c>
    </row>
    <row r="234" spans="2:10" x14ac:dyDescent="0.3">
      <c r="B234" s="25"/>
      <c r="C234" s="25" t="s">
        <v>33</v>
      </c>
      <c r="D234" s="26">
        <v>200</v>
      </c>
      <c r="E234" s="13">
        <v>4.0999999999999996</v>
      </c>
      <c r="F234" s="13">
        <v>3.5</v>
      </c>
      <c r="G234" s="13">
        <v>17.5</v>
      </c>
      <c r="H234" s="13">
        <v>101.1</v>
      </c>
      <c r="I234" s="7" t="s">
        <v>34</v>
      </c>
    </row>
    <row r="235" spans="2:10" ht="37.5" x14ac:dyDescent="0.3">
      <c r="B235" s="28" t="s">
        <v>67</v>
      </c>
      <c r="C235" s="28"/>
      <c r="D235" s="29">
        <f>SUM(D231:D234)</f>
        <v>405</v>
      </c>
      <c r="E235" s="12">
        <f>SUM(E231:E234)</f>
        <v>13.889999999999999</v>
      </c>
      <c r="F235" s="12">
        <f>SUM(F231:F234)</f>
        <v>13.350000000000001</v>
      </c>
      <c r="G235" s="12">
        <f>SUM(G231:G234)</f>
        <v>54.84</v>
      </c>
      <c r="H235" s="12">
        <f>SUM(H231:H234)</f>
        <v>377.20000000000005</v>
      </c>
      <c r="I235" s="7"/>
    </row>
    <row r="236" spans="2:10" ht="37.5" x14ac:dyDescent="0.3">
      <c r="B236" s="25" t="s">
        <v>14</v>
      </c>
      <c r="C236" s="43" t="s">
        <v>71</v>
      </c>
      <c r="D236" s="26">
        <v>150</v>
      </c>
      <c r="E236" s="13">
        <v>0</v>
      </c>
      <c r="F236" s="13">
        <v>0</v>
      </c>
      <c r="G236" s="13">
        <v>15</v>
      </c>
      <c r="H236" s="13">
        <v>57</v>
      </c>
      <c r="I236" s="13" t="s">
        <v>72</v>
      </c>
    </row>
    <row r="237" spans="2:10" ht="56.25" x14ac:dyDescent="0.3">
      <c r="B237" s="28" t="s">
        <v>98</v>
      </c>
      <c r="C237" s="28"/>
      <c r="D237" s="29">
        <f>SUM(D236)</f>
        <v>150</v>
      </c>
      <c r="E237" s="12">
        <f>SUM(E236)</f>
        <v>0</v>
      </c>
      <c r="F237" s="12">
        <f>SUM(F236)</f>
        <v>0</v>
      </c>
      <c r="G237" s="12">
        <f>SUM(G236)</f>
        <v>15</v>
      </c>
      <c r="H237" s="12">
        <f>H236</f>
        <v>57</v>
      </c>
      <c r="I237" s="13"/>
    </row>
    <row r="238" spans="2:10" s="32" customFormat="1" ht="37.5" x14ac:dyDescent="0.3">
      <c r="B238" s="57" t="s">
        <v>17</v>
      </c>
      <c r="C238" s="81" t="s">
        <v>105</v>
      </c>
      <c r="D238" s="38">
        <v>50</v>
      </c>
      <c r="E238" s="34">
        <v>0.62</v>
      </c>
      <c r="F238" s="33">
        <v>4.8000000000000001E-2</v>
      </c>
      <c r="G238" s="34">
        <v>5.81</v>
      </c>
      <c r="H238" s="39">
        <v>16.149999999999999</v>
      </c>
      <c r="I238" s="34" t="s">
        <v>104</v>
      </c>
    </row>
    <row r="239" spans="2:10" s="32" customFormat="1" ht="56.25" x14ac:dyDescent="0.3">
      <c r="B239" s="57"/>
      <c r="C239" s="70" t="s">
        <v>216</v>
      </c>
      <c r="D239" s="38">
        <v>200</v>
      </c>
      <c r="E239" s="34">
        <v>1.68</v>
      </c>
      <c r="F239" s="34">
        <v>4.4800000000000004</v>
      </c>
      <c r="G239" s="34">
        <v>5.84</v>
      </c>
      <c r="H239" s="34">
        <v>70.400000000000006</v>
      </c>
      <c r="I239" s="34" t="s">
        <v>129</v>
      </c>
    </row>
    <row r="240" spans="2:10" ht="37.5" x14ac:dyDescent="0.3">
      <c r="B240" s="25"/>
      <c r="C240" s="25" t="s">
        <v>162</v>
      </c>
      <c r="D240" s="26">
        <v>75</v>
      </c>
      <c r="E240" s="13">
        <v>7.28</v>
      </c>
      <c r="F240" s="13">
        <v>6.2</v>
      </c>
      <c r="G240" s="13">
        <v>8.01</v>
      </c>
      <c r="H240" s="13">
        <v>117.32</v>
      </c>
      <c r="I240" s="7" t="s">
        <v>106</v>
      </c>
    </row>
    <row r="241" spans="2:9" x14ac:dyDescent="0.3">
      <c r="B241" s="25"/>
      <c r="C241" s="43" t="s">
        <v>41</v>
      </c>
      <c r="D241" s="26">
        <v>130</v>
      </c>
      <c r="E241" s="13">
        <v>2.65</v>
      </c>
      <c r="F241" s="13">
        <v>4.16</v>
      </c>
      <c r="G241" s="13">
        <v>17.71</v>
      </c>
      <c r="H241" s="13">
        <v>118.95</v>
      </c>
      <c r="I241" s="13" t="s">
        <v>75</v>
      </c>
    </row>
    <row r="242" spans="2:9" ht="37.5" x14ac:dyDescent="0.3">
      <c r="B242" s="25"/>
      <c r="C242" s="43" t="s">
        <v>139</v>
      </c>
      <c r="D242" s="26">
        <v>180</v>
      </c>
      <c r="E242" s="13">
        <v>0.18</v>
      </c>
      <c r="F242" s="13">
        <v>0.03</v>
      </c>
      <c r="G242" s="13">
        <v>8.3699999999999992</v>
      </c>
      <c r="H242" s="13">
        <v>33.299999999999997</v>
      </c>
      <c r="I242" s="13" t="s">
        <v>138</v>
      </c>
    </row>
    <row r="243" spans="2:9" ht="33.75" customHeight="1" x14ac:dyDescent="0.3">
      <c r="B243" s="25"/>
      <c r="C243" s="25" t="s">
        <v>60</v>
      </c>
      <c r="D243" s="30">
        <v>25</v>
      </c>
      <c r="E243" s="7">
        <v>2</v>
      </c>
      <c r="F243" s="7">
        <v>0.42</v>
      </c>
      <c r="G243" s="7">
        <v>15.75</v>
      </c>
      <c r="H243" s="7">
        <v>78</v>
      </c>
      <c r="I243" s="7" t="s">
        <v>12</v>
      </c>
    </row>
    <row r="244" spans="2:9" x14ac:dyDescent="0.3">
      <c r="B244" s="25"/>
      <c r="C244" s="43" t="s">
        <v>61</v>
      </c>
      <c r="D244" s="26">
        <v>30</v>
      </c>
      <c r="E244" s="13">
        <v>3.3</v>
      </c>
      <c r="F244" s="13">
        <v>0.54</v>
      </c>
      <c r="G244" s="13">
        <v>19.2</v>
      </c>
      <c r="H244" s="13">
        <v>95.1</v>
      </c>
      <c r="I244" s="13" t="s">
        <v>12</v>
      </c>
    </row>
    <row r="245" spans="2:9" x14ac:dyDescent="0.3">
      <c r="B245" s="28" t="s">
        <v>69</v>
      </c>
      <c r="C245" s="28"/>
      <c r="D245" s="29">
        <f>SUM(D238:D244)</f>
        <v>690</v>
      </c>
      <c r="E245" s="12">
        <f>SUM(E238:E244)</f>
        <v>17.71</v>
      </c>
      <c r="F245" s="12">
        <f>SUM(F238:F244)</f>
        <v>15.878</v>
      </c>
      <c r="G245" s="12">
        <f>SUM(G238:G244)</f>
        <v>80.69</v>
      </c>
      <c r="H245" s="12">
        <f>SUM(H238:H244)</f>
        <v>529.22</v>
      </c>
      <c r="I245" s="7"/>
    </row>
    <row r="246" spans="2:9" ht="37.5" x14ac:dyDescent="0.3">
      <c r="B246" s="25" t="s">
        <v>21</v>
      </c>
      <c r="C246" s="25" t="s">
        <v>163</v>
      </c>
      <c r="D246" s="26">
        <v>154</v>
      </c>
      <c r="E246" s="13">
        <v>3.8</v>
      </c>
      <c r="F246" s="13">
        <v>5.9</v>
      </c>
      <c r="G246" s="13">
        <v>23.7</v>
      </c>
      <c r="H246" s="13">
        <v>164</v>
      </c>
      <c r="I246" s="13" t="s">
        <v>136</v>
      </c>
    </row>
    <row r="247" spans="2:9" ht="37.5" x14ac:dyDescent="0.3">
      <c r="B247" s="25"/>
      <c r="C247" s="43" t="s">
        <v>221</v>
      </c>
      <c r="D247" s="26">
        <v>33</v>
      </c>
      <c r="E247" s="13">
        <v>1.8</v>
      </c>
      <c r="F247" s="13">
        <v>7.3</v>
      </c>
      <c r="G247" s="13">
        <v>17.2</v>
      </c>
      <c r="H247" s="13">
        <v>141.6</v>
      </c>
      <c r="I247" s="7" t="s">
        <v>222</v>
      </c>
    </row>
    <row r="248" spans="2:9" x14ac:dyDescent="0.3">
      <c r="B248" s="25"/>
      <c r="C248" s="25" t="s">
        <v>10</v>
      </c>
      <c r="D248" s="30">
        <v>200</v>
      </c>
      <c r="E248" s="22">
        <v>7.0000000000000007E-2</v>
      </c>
      <c r="F248" s="22">
        <v>0.04</v>
      </c>
      <c r="G248" s="22">
        <v>11.1</v>
      </c>
      <c r="H248" s="22">
        <v>44.4</v>
      </c>
      <c r="I248" s="7" t="s">
        <v>43</v>
      </c>
    </row>
    <row r="249" spans="2:9" ht="33.75" customHeight="1" x14ac:dyDescent="0.3">
      <c r="B249" s="25"/>
      <c r="C249" s="25" t="s">
        <v>60</v>
      </c>
      <c r="D249" s="30">
        <v>25</v>
      </c>
      <c r="E249" s="7">
        <v>2</v>
      </c>
      <c r="F249" s="7">
        <v>0.42</v>
      </c>
      <c r="G249" s="7">
        <v>15.75</v>
      </c>
      <c r="H249" s="7">
        <v>78</v>
      </c>
      <c r="I249" s="7" t="s">
        <v>12</v>
      </c>
    </row>
    <row r="250" spans="2:9" ht="56.25" x14ac:dyDescent="0.3">
      <c r="B250" s="28" t="s">
        <v>97</v>
      </c>
      <c r="C250" s="28"/>
      <c r="D250" s="29">
        <f>SUM(D246:D249)</f>
        <v>412</v>
      </c>
      <c r="E250" s="12">
        <f>SUM(E246:E249)</f>
        <v>7.67</v>
      </c>
      <c r="F250" s="12">
        <f>SUM(F246:F249)</f>
        <v>13.659999999999998</v>
      </c>
      <c r="G250" s="12">
        <f>SUM(G246:G249)</f>
        <v>67.75</v>
      </c>
      <c r="H250" s="12">
        <f>SUM(H246:H249)</f>
        <v>428</v>
      </c>
      <c r="I250" s="7"/>
    </row>
    <row r="251" spans="2:9" x14ac:dyDescent="0.3">
      <c r="B251" s="25"/>
      <c r="C251" s="28" t="s">
        <v>22</v>
      </c>
      <c r="D251" s="54">
        <f>D250+D245+D237+D234</f>
        <v>1452</v>
      </c>
      <c r="E251" s="55">
        <f>E250+E245+E237+E234</f>
        <v>29.480000000000004</v>
      </c>
      <c r="F251" s="55">
        <f>F250+F245+F237+F234</f>
        <v>33.037999999999997</v>
      </c>
      <c r="G251" s="55">
        <f>G250+G245+G237+G234</f>
        <v>180.94</v>
      </c>
      <c r="H251" s="55">
        <f>H235+H237+H245+H250</f>
        <v>1391.42</v>
      </c>
      <c r="I251" s="7"/>
    </row>
    <row r="252" spans="2:9" x14ac:dyDescent="0.3">
      <c r="B252" s="43"/>
      <c r="C252" s="21"/>
      <c r="D252" s="21"/>
      <c r="E252" s="42"/>
      <c r="F252" s="42"/>
      <c r="G252" s="42"/>
      <c r="H252" s="56">
        <f>(H251*100)/1800</f>
        <v>77.301111111111112</v>
      </c>
      <c r="I252" s="42" t="s">
        <v>86</v>
      </c>
    </row>
    <row r="253" spans="2:9" x14ac:dyDescent="0.3">
      <c r="B253" s="43"/>
      <c r="C253" s="21"/>
      <c r="D253" s="21"/>
      <c r="E253" s="42"/>
      <c r="F253" s="42"/>
      <c r="G253" s="42"/>
      <c r="H253" s="42"/>
      <c r="I253" s="42"/>
    </row>
    <row r="254" spans="2:9" x14ac:dyDescent="0.3">
      <c r="B254" s="94" t="s">
        <v>0</v>
      </c>
      <c r="C254" s="93" t="s">
        <v>1</v>
      </c>
      <c r="D254" s="94" t="s">
        <v>2</v>
      </c>
      <c r="E254" s="97" t="s">
        <v>3</v>
      </c>
      <c r="F254" s="97"/>
      <c r="G254" s="97"/>
      <c r="H254" s="94" t="s">
        <v>4</v>
      </c>
      <c r="I254" s="94" t="s">
        <v>5</v>
      </c>
    </row>
    <row r="255" spans="2:9" ht="32.25" customHeight="1" x14ac:dyDescent="0.3">
      <c r="B255" s="94"/>
      <c r="C255" s="93"/>
      <c r="D255" s="94"/>
      <c r="E255" s="98" t="s">
        <v>6</v>
      </c>
      <c r="F255" s="98" t="s">
        <v>7</v>
      </c>
      <c r="G255" s="98" t="s">
        <v>8</v>
      </c>
      <c r="H255" s="94"/>
      <c r="I255" s="94"/>
    </row>
    <row r="256" spans="2:9" x14ac:dyDescent="0.3">
      <c r="B256" s="28" t="s">
        <v>58</v>
      </c>
      <c r="C256" s="28"/>
      <c r="D256" s="54"/>
      <c r="E256" s="55"/>
      <c r="F256" s="55"/>
      <c r="G256" s="55"/>
      <c r="H256" s="55"/>
      <c r="I256" s="55"/>
    </row>
    <row r="257" spans="2:12" ht="37.5" x14ac:dyDescent="0.3">
      <c r="B257" s="25"/>
      <c r="C257" s="43" t="s">
        <v>206</v>
      </c>
      <c r="D257" s="26">
        <v>165</v>
      </c>
      <c r="E257" s="13">
        <v>4.96</v>
      </c>
      <c r="F257" s="13">
        <v>6.85</v>
      </c>
      <c r="G257" s="13">
        <v>26.07</v>
      </c>
      <c r="H257" s="13">
        <v>186.67</v>
      </c>
      <c r="I257" s="13" t="s">
        <v>207</v>
      </c>
      <c r="J257" s="86"/>
    </row>
    <row r="258" spans="2:12" ht="37.5" x14ac:dyDescent="0.3">
      <c r="B258" s="25"/>
      <c r="C258" s="43" t="s">
        <v>186</v>
      </c>
      <c r="D258" s="30">
        <v>35</v>
      </c>
      <c r="E258" s="23">
        <v>2.14</v>
      </c>
      <c r="F258" s="23">
        <v>6.6</v>
      </c>
      <c r="G258" s="23">
        <v>12.79</v>
      </c>
      <c r="H258" s="23">
        <v>119</v>
      </c>
      <c r="I258" s="23" t="s">
        <v>187</v>
      </c>
    </row>
    <row r="259" spans="2:12" x14ac:dyDescent="0.3">
      <c r="B259" s="25"/>
      <c r="C259" s="25" t="s">
        <v>10</v>
      </c>
      <c r="D259" s="30">
        <v>200</v>
      </c>
      <c r="E259" s="22">
        <v>7.0000000000000007E-2</v>
      </c>
      <c r="F259" s="22">
        <v>0.04</v>
      </c>
      <c r="G259" s="22">
        <v>11.1</v>
      </c>
      <c r="H259" s="22">
        <v>44.4</v>
      </c>
      <c r="I259" s="7" t="s">
        <v>43</v>
      </c>
    </row>
    <row r="260" spans="2:12" ht="37.5" x14ac:dyDescent="0.3">
      <c r="B260" s="28" t="s">
        <v>67</v>
      </c>
      <c r="C260" s="28"/>
      <c r="D260" s="29">
        <f>SUM(D257:D259)</f>
        <v>400</v>
      </c>
      <c r="E260" s="12">
        <f>SUM(E257:E259)</f>
        <v>7.17</v>
      </c>
      <c r="F260" s="12">
        <f>SUM(F257:F259)</f>
        <v>13.489999999999998</v>
      </c>
      <c r="G260" s="12">
        <f>SUM(G257:G259)</f>
        <v>49.96</v>
      </c>
      <c r="H260" s="12">
        <f>SUM(H257:H259)</f>
        <v>350.06999999999994</v>
      </c>
      <c r="I260" s="7"/>
    </row>
    <row r="261" spans="2:12" ht="37.5" x14ac:dyDescent="0.3">
      <c r="B261" s="25" t="s">
        <v>14</v>
      </c>
      <c r="C261" s="43" t="s">
        <v>10</v>
      </c>
      <c r="D261" s="30">
        <v>150</v>
      </c>
      <c r="E261" s="22">
        <v>0.05</v>
      </c>
      <c r="F261" s="22">
        <v>0.03</v>
      </c>
      <c r="G261" s="22">
        <v>8.32</v>
      </c>
      <c r="H261" s="22">
        <v>33.299999999999997</v>
      </c>
      <c r="I261" s="7" t="s">
        <v>43</v>
      </c>
      <c r="L261" s="1" t="s">
        <v>31</v>
      </c>
    </row>
    <row r="262" spans="2:12" x14ac:dyDescent="0.3">
      <c r="B262" s="25"/>
      <c r="C262" s="43" t="s">
        <v>180</v>
      </c>
      <c r="D262" s="26">
        <v>14</v>
      </c>
      <c r="E262" s="13">
        <v>1.03</v>
      </c>
      <c r="F262" s="13">
        <v>1.54</v>
      </c>
      <c r="G262" s="13">
        <v>9.9</v>
      </c>
      <c r="H262" s="13">
        <v>57.5</v>
      </c>
      <c r="I262" s="7"/>
    </row>
    <row r="263" spans="2:12" ht="56.25" x14ac:dyDescent="0.3">
      <c r="B263" s="28" t="s">
        <v>68</v>
      </c>
      <c r="C263" s="28"/>
      <c r="D263" s="29">
        <f>D261+D262</f>
        <v>164</v>
      </c>
      <c r="E263" s="29">
        <f t="shared" ref="E263:G263" si="9">E261+E262</f>
        <v>1.08</v>
      </c>
      <c r="F263" s="29">
        <f t="shared" si="9"/>
        <v>1.57</v>
      </c>
      <c r="G263" s="29">
        <f t="shared" si="9"/>
        <v>18.22</v>
      </c>
      <c r="H263" s="12">
        <f>H261+H262</f>
        <v>90.8</v>
      </c>
      <c r="I263" s="7"/>
    </row>
    <row r="264" spans="2:12" ht="37.5" x14ac:dyDescent="0.3">
      <c r="B264" s="25" t="s">
        <v>17</v>
      </c>
      <c r="C264" s="25" t="s">
        <v>92</v>
      </c>
      <c r="D264" s="26">
        <v>50</v>
      </c>
      <c r="E264" s="13">
        <v>0.98</v>
      </c>
      <c r="F264" s="13">
        <v>2.62</v>
      </c>
      <c r="G264" s="13">
        <v>4.8899999999999997</v>
      </c>
      <c r="H264" s="13">
        <v>47.1</v>
      </c>
      <c r="I264" s="7" t="s">
        <v>91</v>
      </c>
    </row>
    <row r="265" spans="2:12" ht="56.25" x14ac:dyDescent="0.3">
      <c r="B265" s="25"/>
      <c r="C265" s="44" t="s">
        <v>217</v>
      </c>
      <c r="D265" s="19">
        <v>200</v>
      </c>
      <c r="E265" s="19">
        <v>1.84</v>
      </c>
      <c r="F265" s="19">
        <v>4.43</v>
      </c>
      <c r="G265" s="19">
        <v>12</v>
      </c>
      <c r="H265" s="19">
        <v>95.14</v>
      </c>
      <c r="I265" s="19" t="s">
        <v>90</v>
      </c>
      <c r="J265" s="85"/>
    </row>
    <row r="266" spans="2:12" s="32" customFormat="1" ht="40.5" x14ac:dyDescent="0.3">
      <c r="B266" s="57"/>
      <c r="C266" s="71" t="s">
        <v>164</v>
      </c>
      <c r="D266" s="72">
        <v>70</v>
      </c>
      <c r="E266" s="73">
        <v>7.09</v>
      </c>
      <c r="F266" s="73">
        <v>8.77</v>
      </c>
      <c r="G266" s="73">
        <v>8.43</v>
      </c>
      <c r="H266" s="73">
        <v>139.13</v>
      </c>
      <c r="I266" s="74" t="s">
        <v>140</v>
      </c>
    </row>
    <row r="267" spans="2:12" ht="37.5" x14ac:dyDescent="0.3">
      <c r="B267" s="25"/>
      <c r="C267" s="25" t="s">
        <v>18</v>
      </c>
      <c r="D267" s="26">
        <v>130</v>
      </c>
      <c r="E267" s="13">
        <v>4.8</v>
      </c>
      <c r="F267" s="13">
        <v>3.9</v>
      </c>
      <c r="G267" s="13">
        <v>22.9</v>
      </c>
      <c r="H267" s="13">
        <v>145.9</v>
      </c>
      <c r="I267" s="7" t="s">
        <v>19</v>
      </c>
    </row>
    <row r="268" spans="2:12" ht="37.5" x14ac:dyDescent="0.3">
      <c r="B268" s="25"/>
      <c r="C268" s="43" t="s">
        <v>20</v>
      </c>
      <c r="D268" s="26">
        <v>180</v>
      </c>
      <c r="E268" s="13">
        <v>0.4</v>
      </c>
      <c r="F268" s="13">
        <v>1.7999999999999999E-2</v>
      </c>
      <c r="G268" s="13">
        <v>25</v>
      </c>
      <c r="H268" s="13">
        <v>101.7</v>
      </c>
      <c r="I268" s="13" t="s">
        <v>28</v>
      </c>
    </row>
    <row r="269" spans="2:12" ht="33.75" customHeight="1" x14ac:dyDescent="0.3">
      <c r="B269" s="25"/>
      <c r="C269" s="25" t="s">
        <v>60</v>
      </c>
      <c r="D269" s="30">
        <v>25</v>
      </c>
      <c r="E269" s="7">
        <v>2</v>
      </c>
      <c r="F269" s="7">
        <v>0.42</v>
      </c>
      <c r="G269" s="7">
        <v>15.75</v>
      </c>
      <c r="H269" s="7">
        <v>78</v>
      </c>
      <c r="I269" s="7" t="s">
        <v>12</v>
      </c>
    </row>
    <row r="270" spans="2:12" x14ac:dyDescent="0.3">
      <c r="B270" s="25"/>
      <c r="C270" s="43" t="s">
        <v>61</v>
      </c>
      <c r="D270" s="26">
        <v>30</v>
      </c>
      <c r="E270" s="13">
        <v>3.3</v>
      </c>
      <c r="F270" s="13">
        <v>0.54</v>
      </c>
      <c r="G270" s="13">
        <v>19.2</v>
      </c>
      <c r="H270" s="13">
        <v>95.1</v>
      </c>
      <c r="I270" s="13" t="s">
        <v>12</v>
      </c>
    </row>
    <row r="271" spans="2:12" x14ac:dyDescent="0.3">
      <c r="B271" s="28" t="s">
        <v>69</v>
      </c>
      <c r="C271" s="28"/>
      <c r="D271" s="29">
        <f>SUM(D264:D270)</f>
        <v>685</v>
      </c>
      <c r="E271" s="12">
        <f>SUM(E264:E270)</f>
        <v>20.41</v>
      </c>
      <c r="F271" s="12">
        <f>SUM(F264:F270)</f>
        <v>20.698</v>
      </c>
      <c r="G271" s="12">
        <f>SUM(G264:G270)</f>
        <v>108.17</v>
      </c>
      <c r="H271" s="12">
        <f>SUM(H264:H270)</f>
        <v>702.07</v>
      </c>
      <c r="I271" s="47"/>
    </row>
    <row r="272" spans="2:12" ht="37.5" x14ac:dyDescent="0.3">
      <c r="B272" s="25" t="s">
        <v>21</v>
      </c>
      <c r="C272" s="43"/>
      <c r="D272" s="26"/>
      <c r="E272" s="13"/>
      <c r="F272" s="13"/>
      <c r="G272" s="13"/>
      <c r="H272" s="13"/>
      <c r="I272" s="13"/>
    </row>
    <row r="273" spans="2:9" ht="56.25" x14ac:dyDescent="0.3">
      <c r="B273" s="25"/>
      <c r="C273" s="43" t="s">
        <v>226</v>
      </c>
      <c r="D273" s="26">
        <v>130</v>
      </c>
      <c r="E273" s="13">
        <v>4.3</v>
      </c>
      <c r="F273" s="13">
        <v>10.9</v>
      </c>
      <c r="G273" s="13">
        <v>25</v>
      </c>
      <c r="H273" s="13">
        <v>216</v>
      </c>
      <c r="I273" s="13" t="s">
        <v>102</v>
      </c>
    </row>
    <row r="274" spans="2:9" x14ac:dyDescent="0.3">
      <c r="B274" s="25"/>
      <c r="C274" s="25" t="s">
        <v>46</v>
      </c>
      <c r="D274" s="26">
        <v>50</v>
      </c>
      <c r="E274" s="13">
        <v>5.7</v>
      </c>
      <c r="F274" s="13">
        <v>5.7</v>
      </c>
      <c r="G274" s="13">
        <v>11.7</v>
      </c>
      <c r="H274" s="13">
        <v>123</v>
      </c>
      <c r="I274" s="7" t="s">
        <v>47</v>
      </c>
    </row>
    <row r="275" spans="2:9" x14ac:dyDescent="0.3">
      <c r="B275" s="25"/>
      <c r="C275" s="25" t="s">
        <v>10</v>
      </c>
      <c r="D275" s="30">
        <v>200</v>
      </c>
      <c r="E275" s="22">
        <v>7.0000000000000007E-2</v>
      </c>
      <c r="F275" s="22">
        <v>0.04</v>
      </c>
      <c r="G275" s="22">
        <v>11.1</v>
      </c>
      <c r="H275" s="22">
        <v>44.4</v>
      </c>
      <c r="I275" s="13" t="s">
        <v>43</v>
      </c>
    </row>
    <row r="276" spans="2:9" ht="33.75" customHeight="1" x14ac:dyDescent="0.3">
      <c r="B276" s="25"/>
      <c r="C276" s="25" t="s">
        <v>60</v>
      </c>
      <c r="D276" s="30">
        <v>25</v>
      </c>
      <c r="E276" s="7">
        <v>2</v>
      </c>
      <c r="F276" s="7">
        <v>0.42</v>
      </c>
      <c r="G276" s="7">
        <v>15.75</v>
      </c>
      <c r="H276" s="7">
        <v>78</v>
      </c>
      <c r="I276" s="7" t="s">
        <v>12</v>
      </c>
    </row>
    <row r="277" spans="2:9" ht="56.25" x14ac:dyDescent="0.3">
      <c r="B277" s="28" t="s">
        <v>97</v>
      </c>
      <c r="C277" s="28"/>
      <c r="D277" s="29">
        <f>SUM(D272:D276)</f>
        <v>405</v>
      </c>
      <c r="E277" s="12">
        <f>SUM(E272:E276)</f>
        <v>12.07</v>
      </c>
      <c r="F277" s="12">
        <f>SUM(F272:F276)</f>
        <v>17.060000000000002</v>
      </c>
      <c r="G277" s="12">
        <f>SUM(G272:G276)</f>
        <v>63.550000000000004</v>
      </c>
      <c r="H277" s="12">
        <f>SUM(H272:H276)</f>
        <v>461.4</v>
      </c>
      <c r="I277" s="7"/>
    </row>
    <row r="278" spans="2:9" x14ac:dyDescent="0.3">
      <c r="B278" s="21"/>
      <c r="C278" s="28" t="s">
        <v>22</v>
      </c>
      <c r="D278" s="54">
        <f>D260+D263+D271+D277</f>
        <v>1654</v>
      </c>
      <c r="E278" s="54">
        <f>E260+E263+E271+E277</f>
        <v>40.730000000000004</v>
      </c>
      <c r="F278" s="54">
        <f>F260+F263+F271+F277</f>
        <v>52.817999999999998</v>
      </c>
      <c r="G278" s="54">
        <f>G260+G263+G271+G277</f>
        <v>239.90000000000003</v>
      </c>
      <c r="H278" s="54">
        <f>H260+H263+H271+H277</f>
        <v>1604.3400000000001</v>
      </c>
      <c r="I278" s="7"/>
    </row>
    <row r="279" spans="2:9" x14ac:dyDescent="0.3">
      <c r="H279" s="11">
        <f>(H278*100)/1800</f>
        <v>89.13</v>
      </c>
      <c r="I279" s="1" t="s">
        <v>86</v>
      </c>
    </row>
    <row r="280" spans="2:9" x14ac:dyDescent="0.3">
      <c r="E280" s="27">
        <f>(G38+G64+H90+H118+H145+H170+H198+H225+H252+H279)/10</f>
        <v>88.81505555555556</v>
      </c>
      <c r="F280" s="1" t="s">
        <v>93</v>
      </c>
    </row>
    <row r="281" spans="2:9" ht="234.75" customHeight="1" x14ac:dyDescent="0.3">
      <c r="B281" s="88" t="s">
        <v>227</v>
      </c>
      <c r="C281" s="88"/>
      <c r="D281" s="88"/>
      <c r="E281" s="88"/>
      <c r="F281" s="88"/>
      <c r="G281" s="88"/>
      <c r="H281" s="88"/>
      <c r="I281" s="88"/>
    </row>
  </sheetData>
  <mergeCells count="65">
    <mergeCell ref="I254:I255"/>
    <mergeCell ref="B227:B228"/>
    <mergeCell ref="C227:C228"/>
    <mergeCell ref="D227:D228"/>
    <mergeCell ref="E227:G227"/>
    <mergeCell ref="H227:H228"/>
    <mergeCell ref="I227:I228"/>
    <mergeCell ref="B254:B255"/>
    <mergeCell ref="C254:C255"/>
    <mergeCell ref="D254:D255"/>
    <mergeCell ref="E254:G254"/>
    <mergeCell ref="H254:H255"/>
    <mergeCell ref="I200:I201"/>
    <mergeCell ref="B173:B174"/>
    <mergeCell ref="C173:C174"/>
    <mergeCell ref="D173:D174"/>
    <mergeCell ref="E173:G173"/>
    <mergeCell ref="H173:H174"/>
    <mergeCell ref="I173:I174"/>
    <mergeCell ref="B200:B201"/>
    <mergeCell ref="C200:C201"/>
    <mergeCell ref="D200:D201"/>
    <mergeCell ref="E200:G200"/>
    <mergeCell ref="H200:H201"/>
    <mergeCell ref="I147:I148"/>
    <mergeCell ref="B121:B122"/>
    <mergeCell ref="C121:C122"/>
    <mergeCell ref="D121:D122"/>
    <mergeCell ref="E121:G121"/>
    <mergeCell ref="H121:H122"/>
    <mergeCell ref="I121:I122"/>
    <mergeCell ref="B147:B148"/>
    <mergeCell ref="C147:C148"/>
    <mergeCell ref="D147:D148"/>
    <mergeCell ref="E147:G147"/>
    <mergeCell ref="H147:H148"/>
    <mergeCell ref="H41:H42"/>
    <mergeCell ref="I92:I93"/>
    <mergeCell ref="B66:B67"/>
    <mergeCell ref="C66:C67"/>
    <mergeCell ref="D66:D67"/>
    <mergeCell ref="E66:G66"/>
    <mergeCell ref="H66:H67"/>
    <mergeCell ref="I66:I67"/>
    <mergeCell ref="B92:B93"/>
    <mergeCell ref="C92:C93"/>
    <mergeCell ref="D92:D93"/>
    <mergeCell ref="E92:G92"/>
    <mergeCell ref="H92:H93"/>
    <mergeCell ref="B281:I281"/>
    <mergeCell ref="I41:I42"/>
    <mergeCell ref="B7:I7"/>
    <mergeCell ref="B8:I8"/>
    <mergeCell ref="B9:I9"/>
    <mergeCell ref="B10:I10"/>
    <mergeCell ref="B11:B12"/>
    <mergeCell ref="C11:C12"/>
    <mergeCell ref="D11:D12"/>
    <mergeCell ref="E11:G11"/>
    <mergeCell ref="H11:H12"/>
    <mergeCell ref="I11:I12"/>
    <mergeCell ref="B41:B42"/>
    <mergeCell ref="C41:C42"/>
    <mergeCell ref="D41:D42"/>
    <mergeCell ref="E41:G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2022-01-21T19:20:55Z</cp:lastPrinted>
  <dcterms:created xsi:type="dcterms:W3CDTF">2021-09-25T04:50:47Z</dcterms:created>
  <dcterms:modified xsi:type="dcterms:W3CDTF">2024-11-02T06:39:39Z</dcterms:modified>
</cp:coreProperties>
</file>